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ly\Desktop\Reference\Marksmanship\Centerfire Competition\Match Cumulative Scores -Official\2026\"/>
    </mc:Choice>
  </mc:AlternateContent>
  <xr:revisionPtr revIDLastSave="0" documentId="13_ncr:1_{FE4E6821-0715-4F37-A93E-19DCF45416A9}" xr6:coauthVersionLast="47" xr6:coauthVersionMax="47" xr10:uidLastSave="{00000000-0000-0000-0000-000000000000}"/>
  <bookViews>
    <workbookView xWindow="6975" yWindow="720" windowWidth="20355" windowHeight="14760" xr2:uid="{7AB77A52-B0C4-485F-9725-6A38E1B5EE65}"/>
  </bookViews>
  <sheets>
    <sheet name="300 Yard Match" sheetId="1" r:id="rId1"/>
    <sheet name="Seibert Trophy" sheetId="2" r:id="rId2"/>
    <sheet name="Tack Driver" sheetId="4" r:id="rId3"/>
    <sheet name="Frombach Trophy " sheetId="3" r:id="rId4"/>
  </sheets>
  <definedNames>
    <definedName name="_xlnm._FilterDatabase" localSheetId="0" hidden="1">'300 Yard Match'!$C$1:$M$3</definedName>
    <definedName name="_xlnm.Print_Area" localSheetId="0">'300 Yard Match'!$A$21:$P$38</definedName>
    <definedName name="_xlnm.Print_Area" localSheetId="2">'Tack Driver'!$L$3:$S$17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8" i="4" l="1"/>
  <c r="P8" i="4"/>
  <c r="G8" i="4"/>
  <c r="S7" i="4"/>
  <c r="P7" i="4"/>
  <c r="G7" i="4"/>
  <c r="S6" i="4"/>
  <c r="P6" i="4"/>
  <c r="G6" i="4"/>
  <c r="S17" i="4"/>
  <c r="P17" i="4"/>
  <c r="G17" i="4"/>
  <c r="S16" i="4"/>
  <c r="P16" i="4"/>
  <c r="G16" i="4"/>
  <c r="S15" i="4"/>
  <c r="P15" i="4"/>
  <c r="G15" i="4"/>
  <c r="S14" i="4"/>
  <c r="P14" i="4"/>
  <c r="G14" i="4"/>
  <c r="S3" i="4"/>
  <c r="P3" i="4"/>
  <c r="G3" i="4"/>
  <c r="S4" i="4"/>
  <c r="P4" i="4"/>
  <c r="G4" i="4"/>
  <c r="N26" i="1"/>
  <c r="N17" i="1"/>
  <c r="P26" i="1"/>
  <c r="O26" i="1" s="1"/>
  <c r="M26" i="1" a="1"/>
  <c r="M26" i="1" s="1"/>
  <c r="L26" i="1"/>
  <c r="P17" i="1"/>
  <c r="O17" i="1" s="1"/>
  <c r="M17" i="1" a="1"/>
  <c r="M17" i="1" s="1"/>
  <c r="L17" i="1"/>
  <c r="N28" i="1"/>
  <c r="P28" i="1"/>
  <c r="O28" i="1" s="1"/>
  <c r="M28" i="1" a="1"/>
  <c r="M28" i="1" s="1"/>
  <c r="L28" i="1"/>
  <c r="N4" i="1"/>
  <c r="P4" i="1"/>
  <c r="O4" i="1" s="1"/>
  <c r="M4" i="1" a="1"/>
  <c r="M4" i="1" s="1"/>
  <c r="L4" i="1"/>
  <c r="N27" i="1"/>
  <c r="P27" i="1"/>
  <c r="O27" i="1" s="1"/>
  <c r="M27" i="1" a="1"/>
  <c r="M27" i="1" s="1"/>
  <c r="L27" i="1"/>
  <c r="N33" i="1"/>
  <c r="P33" i="1"/>
  <c r="O33" i="1" s="1"/>
  <c r="M33" i="1" a="1"/>
  <c r="M33" i="1" s="1"/>
  <c r="L33" i="1"/>
  <c r="N31" i="1"/>
  <c r="P31" i="1"/>
  <c r="O31" i="1" s="1"/>
  <c r="M31" i="1" a="1"/>
  <c r="M31" i="1" s="1"/>
  <c r="L31" i="1"/>
  <c r="N20" i="1"/>
  <c r="P20" i="1"/>
  <c r="O20" i="1" s="1"/>
  <c r="M20" i="1" a="1"/>
  <c r="M20" i="1" s="1"/>
  <c r="L20" i="1"/>
  <c r="N35" i="1"/>
  <c r="P35" i="1"/>
  <c r="O35" i="1" s="1"/>
  <c r="M35" i="1" a="1"/>
  <c r="M35" i="1" s="1"/>
  <c r="L35" i="1"/>
  <c r="L10" i="1"/>
  <c r="M10" i="1" a="1"/>
  <c r="M10" i="1" s="1"/>
  <c r="N10" i="1"/>
  <c r="P10" i="1"/>
  <c r="N14" i="1"/>
  <c r="N37" i="1"/>
  <c r="P37" i="1"/>
  <c r="O37" i="1" s="1"/>
  <c r="M37" i="1" a="1"/>
  <c r="M37" i="1" s="1"/>
  <c r="L37" i="1"/>
  <c r="N34" i="1"/>
  <c r="P34" i="1"/>
  <c r="O34" i="1" s="1"/>
  <c r="M34" i="1" a="1"/>
  <c r="M34" i="1" s="1"/>
  <c r="L34" i="1"/>
  <c r="N36" i="1"/>
  <c r="P36" i="1"/>
  <c r="O36" i="1" s="1"/>
  <c r="M36" i="1" a="1"/>
  <c r="M36" i="1" s="1"/>
  <c r="L36" i="1"/>
  <c r="P14" i="1"/>
  <c r="O14" i="1" s="1"/>
  <c r="M14" i="1" a="1"/>
  <c r="M14" i="1" s="1"/>
  <c r="L14" i="1"/>
  <c r="H18" i="3"/>
  <c r="H21" i="3"/>
  <c r="H20" i="3"/>
  <c r="H19" i="3"/>
  <c r="H14" i="3"/>
  <c r="H13" i="3"/>
  <c r="H12" i="3"/>
  <c r="H11" i="3"/>
  <c r="H4" i="3"/>
  <c r="N25" i="1"/>
  <c r="N22" i="1"/>
  <c r="P22" i="1"/>
  <c r="O22" i="1" s="1"/>
  <c r="M22" i="1" a="1"/>
  <c r="M22" i="1" s="1"/>
  <c r="L22" i="1"/>
  <c r="P25" i="1"/>
  <c r="O25" i="1" s="1"/>
  <c r="M25" i="1" a="1"/>
  <c r="M25" i="1" s="1"/>
  <c r="L25" i="1"/>
  <c r="N30" i="1"/>
  <c r="P30" i="1"/>
  <c r="O30" i="1" s="1"/>
  <c r="M30" i="1" a="1"/>
  <c r="M30" i="1" s="1"/>
  <c r="L30" i="1"/>
  <c r="E35" i="4"/>
  <c r="E34" i="4"/>
  <c r="E36" i="4"/>
  <c r="E25" i="4"/>
  <c r="N29" i="1"/>
  <c r="P29" i="1"/>
  <c r="O29" i="1" s="1"/>
  <c r="M29" i="1" a="1"/>
  <c r="M29" i="1" s="1"/>
  <c r="L29" i="1"/>
  <c r="N19" i="1"/>
  <c r="P19" i="1"/>
  <c r="M19" i="1" a="1"/>
  <c r="M19" i="1" s="1"/>
  <c r="L19" i="1"/>
  <c r="N9" i="1"/>
  <c r="N18" i="1"/>
  <c r="P18" i="1"/>
  <c r="O18" i="1" s="1"/>
  <c r="M18" i="1" a="1"/>
  <c r="M18" i="1" s="1"/>
  <c r="L18" i="1"/>
  <c r="P9" i="1"/>
  <c r="O9" i="1" s="1"/>
  <c r="M9" i="1" a="1"/>
  <c r="M9" i="1" s="1"/>
  <c r="L9" i="1"/>
  <c r="N13" i="1"/>
  <c r="P13" i="1"/>
  <c r="O13" i="1" s="1"/>
  <c r="M13" i="1" a="1"/>
  <c r="M13" i="1" s="1"/>
  <c r="L13" i="1"/>
  <c r="H10" i="3"/>
  <c r="P12" i="4"/>
  <c r="E30" i="4"/>
  <c r="E33" i="4"/>
  <c r="E27" i="4"/>
  <c r="E22" i="4"/>
  <c r="E24" i="4"/>
  <c r="E23" i="4"/>
  <c r="E26" i="4"/>
  <c r="E29" i="4"/>
  <c r="E28" i="4"/>
  <c r="S5" i="4"/>
  <c r="S9" i="4"/>
  <c r="S10" i="4"/>
  <c r="S11" i="4"/>
  <c r="S12" i="4"/>
  <c r="E21" i="4"/>
  <c r="P10" i="4"/>
  <c r="G10" i="4"/>
  <c r="P9" i="4"/>
  <c r="G9" i="4"/>
  <c r="N24" i="1"/>
  <c r="P24" i="1"/>
  <c r="M24" i="1" a="1"/>
  <c r="M24" i="1" s="1"/>
  <c r="L24" i="1"/>
  <c r="O10" i="1" l="1"/>
  <c r="O24" i="1"/>
  <c r="O19" i="1"/>
  <c r="N32" i="1"/>
  <c r="P32" i="1"/>
  <c r="M32" i="1" a="1"/>
  <c r="M32" i="1" s="1"/>
  <c r="L32" i="1"/>
  <c r="N23" i="1"/>
  <c r="P23" i="1"/>
  <c r="O23" i="1" s="1"/>
  <c r="M23" i="1" a="1"/>
  <c r="M23" i="1" s="1"/>
  <c r="L23" i="1"/>
  <c r="N38" i="1"/>
  <c r="N6" i="1"/>
  <c r="N7" i="1"/>
  <c r="N8" i="1"/>
  <c r="N11" i="1"/>
  <c r="N16" i="1"/>
  <c r="N21" i="1"/>
  <c r="N5" i="1"/>
  <c r="N12" i="1"/>
  <c r="N15" i="1"/>
  <c r="M6" i="1" a="1"/>
  <c r="M6" i="1" s="1"/>
  <c r="M7" i="1" a="1"/>
  <c r="M7" i="1" s="1"/>
  <c r="M8" i="1" a="1"/>
  <c r="M8" i="1" s="1"/>
  <c r="M11" i="1" a="1"/>
  <c r="M11" i="1" s="1"/>
  <c r="M16" i="1" a="1"/>
  <c r="M16" i="1" s="1"/>
  <c r="M21" i="1" a="1"/>
  <c r="M21" i="1" s="1"/>
  <c r="M5" i="1" a="1"/>
  <c r="M5" i="1" s="1"/>
  <c r="M12" i="1" a="1"/>
  <c r="M12" i="1" s="1"/>
  <c r="M15" i="1" a="1"/>
  <c r="M15" i="1" s="1"/>
  <c r="M38" i="1" a="1"/>
  <c r="M38" i="1" s="1"/>
  <c r="M39" i="1" a="1"/>
  <c r="M39" i="1" s="1"/>
  <c r="M40" i="1" a="1"/>
  <c r="M40" i="1" s="1"/>
  <c r="M41" i="1" a="1"/>
  <c r="M41" i="1" s="1"/>
  <c r="M42" i="1" a="1"/>
  <c r="M42" i="1" s="1"/>
  <c r="M43" i="1" a="1"/>
  <c r="M43" i="1" s="1"/>
  <c r="M44" i="1" a="1"/>
  <c r="M44" i="1" s="1"/>
  <c r="M45" i="1" a="1"/>
  <c r="M45" i="1" s="1"/>
  <c r="H9" i="3"/>
  <c r="P5" i="4"/>
  <c r="P11" i="4"/>
  <c r="G5" i="4"/>
  <c r="G11" i="4"/>
  <c r="G12" i="4"/>
  <c r="P12" i="1"/>
  <c r="L12" i="1"/>
  <c r="X13" i="2"/>
  <c r="W13" i="2"/>
  <c r="X6" i="2"/>
  <c r="W6" i="2"/>
  <c r="X12" i="2"/>
  <c r="W12" i="2"/>
  <c r="W7" i="2"/>
  <c r="X11" i="2"/>
  <c r="W11" i="2"/>
  <c r="X10" i="2"/>
  <c r="W10" i="2"/>
  <c r="X9" i="2"/>
  <c r="W9" i="2"/>
  <c r="X8" i="2"/>
  <c r="W8" i="2"/>
  <c r="X5" i="2"/>
  <c r="W5" i="2"/>
  <c r="X4" i="2"/>
  <c r="W4" i="2"/>
  <c r="P6" i="1"/>
  <c r="O6" i="1" s="1"/>
  <c r="L6" i="1"/>
  <c r="P16" i="1"/>
  <c r="L16" i="1"/>
  <c r="H5" i="3"/>
  <c r="H3" i="3"/>
  <c r="H8" i="3"/>
  <c r="H7" i="3"/>
  <c r="H6" i="3"/>
  <c r="H16" i="3"/>
  <c r="H17" i="3"/>
  <c r="H15" i="3"/>
  <c r="P8" i="1"/>
  <c r="P11" i="1"/>
  <c r="P21" i="1"/>
  <c r="P5" i="1"/>
  <c r="P7" i="1"/>
  <c r="O7" i="1" s="1"/>
  <c r="P15" i="1"/>
  <c r="P38" i="1"/>
  <c r="P39" i="1"/>
  <c r="O39" i="1" s="1"/>
  <c r="P40" i="1"/>
  <c r="O40" i="1" s="1"/>
  <c r="P41" i="1"/>
  <c r="O41" i="1" s="1"/>
  <c r="P42" i="1"/>
  <c r="O42" i="1" s="1"/>
  <c r="P43" i="1"/>
  <c r="O43" i="1" s="1"/>
  <c r="P44" i="1"/>
  <c r="O44" i="1" s="1"/>
  <c r="P45" i="1"/>
  <c r="O45" i="1" s="1"/>
  <c r="L15" i="1"/>
  <c r="L11" i="1"/>
  <c r="L8" i="1"/>
  <c r="L7" i="1"/>
  <c r="L5" i="1"/>
  <c r="L21" i="1"/>
  <c r="L45" i="1"/>
  <c r="L44" i="1"/>
  <c r="L43" i="1"/>
  <c r="L42" i="1"/>
  <c r="L41" i="1"/>
  <c r="L40" i="1"/>
  <c r="L39" i="1"/>
  <c r="L38" i="1"/>
  <c r="O32" i="1" l="1"/>
  <c r="O21" i="1"/>
  <c r="O12" i="1"/>
  <c r="O16" i="1"/>
  <c r="O38" i="1"/>
  <c r="O8" i="1"/>
  <c r="O15" i="1"/>
  <c r="O5" i="1"/>
  <c r="O1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<sst xmlns="http://schemas.openxmlformats.org/spreadsheetml/2006/main" count="280" uniqueCount="98">
  <si>
    <t>Name</t>
  </si>
  <si>
    <t>Class</t>
  </si>
  <si>
    <t>Score</t>
  </si>
  <si>
    <t>Matt Daly</t>
  </si>
  <si>
    <t>T1</t>
  </si>
  <si>
    <t>Christian Eckhoff</t>
  </si>
  <si>
    <t>Pat Farrell</t>
  </si>
  <si>
    <t>Parker Letson</t>
  </si>
  <si>
    <t>Jeff Locke</t>
  </si>
  <si>
    <t>Richard Nicol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</si>
  <si>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</si>
  <si>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</si>
  <si>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</si>
  <si>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</si>
  <si>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</si>
  <si>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</si>
  <si>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</si>
  <si>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</si>
  <si>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</si>
  <si>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T1-X</t>
  </si>
  <si>
    <t>T2-X</t>
  </si>
  <si>
    <t>T3-X</t>
  </si>
  <si>
    <t>T4-X</t>
  </si>
  <si>
    <t>T5-X</t>
  </si>
  <si>
    <t>T6-X</t>
  </si>
  <si>
    <t>T7-X</t>
  </si>
  <si>
    <t>T8-X</t>
  </si>
  <si>
    <t>T9-X</t>
  </si>
  <si>
    <t>T10-X</t>
  </si>
  <si>
    <t>Bold Type Denotes Trophy Eligible</t>
  </si>
  <si>
    <t>Expert</t>
  </si>
  <si>
    <t>Sharpshooter</t>
  </si>
  <si>
    <t xml:space="preserve">Scoring </t>
  </si>
  <si>
    <t>Average</t>
  </si>
  <si>
    <t>Bill Rice</t>
  </si>
  <si>
    <t>Match Count</t>
  </si>
  <si>
    <t xml:space="preserve">Overall Season </t>
  </si>
  <si>
    <t>Total score</t>
  </si>
  <si>
    <t>Ernie Snyder</t>
  </si>
  <si>
    <t>Jeff Lewis</t>
  </si>
  <si>
    <t>Troy Rice</t>
  </si>
  <si>
    <t>Robert Noges</t>
  </si>
  <si>
    <t>Tim Turner</t>
  </si>
  <si>
    <t>Target scores</t>
  </si>
  <si>
    <t>Group Scores</t>
  </si>
  <si>
    <t>Rank</t>
  </si>
  <si>
    <t>Totals</t>
  </si>
  <si>
    <t>Group Aggregate</t>
  </si>
  <si>
    <t>Score Agg</t>
  </si>
  <si>
    <t>Group Agg</t>
  </si>
  <si>
    <t>Total Rank Points</t>
  </si>
  <si>
    <t>Jason Ingram</t>
  </si>
  <si>
    <t>Best 6 of 9</t>
  </si>
  <si>
    <t>Total Top 6 Scores</t>
  </si>
  <si>
    <t>Overall Total
Score</t>
  </si>
  <si>
    <t>P.K.</t>
  </si>
  <si>
    <t>Mark Phelps</t>
  </si>
  <si>
    <t>Ken O'Sage</t>
  </si>
  <si>
    <t>Teresa Mattingly</t>
  </si>
  <si>
    <t>James Brittin</t>
  </si>
  <si>
    <t>Division</t>
  </si>
  <si>
    <t>Dien Luu</t>
  </si>
  <si>
    <t>Mohamed Shabar</t>
  </si>
  <si>
    <t xml:space="preserve">P.K. </t>
  </si>
  <si>
    <t>Bruce Nguyen</t>
  </si>
  <si>
    <t>Peter Jaszczak</t>
  </si>
  <si>
    <t>Ben Fissell</t>
  </si>
  <si>
    <t>Jeff lewis</t>
  </si>
  <si>
    <t>Jeff Dirks</t>
  </si>
  <si>
    <t>John Loudon</t>
  </si>
  <si>
    <t>Stephen Poole</t>
  </si>
  <si>
    <t>Khanh Nguyen</t>
  </si>
  <si>
    <t>Kevin Taylor</t>
  </si>
  <si>
    <t>January 2026</t>
  </si>
  <si>
    <t>February 2026</t>
  </si>
  <si>
    <t>April 2026</t>
  </si>
  <si>
    <t>May 2026</t>
  </si>
  <si>
    <t>June 2026</t>
  </si>
  <si>
    <t>August 2026</t>
  </si>
  <si>
    <t>September 2026</t>
  </si>
  <si>
    <t>November 2026</t>
  </si>
  <si>
    <t>December 2026</t>
  </si>
  <si>
    <t>Seibert Trophy 3/21/2026</t>
  </si>
  <si>
    <t>Ben Tate</t>
  </si>
  <si>
    <t>Loren Boyd</t>
  </si>
  <si>
    <t>Justin Simon</t>
  </si>
  <si>
    <t>Nathan Hood</t>
  </si>
  <si>
    <t>Harjeet Singh</t>
  </si>
  <si>
    <t>Peter Jaszcak</t>
  </si>
  <si>
    <t>Praveen Kumar</t>
  </si>
  <si>
    <t>Mark Phillips</t>
  </si>
  <si>
    <t>Nicole Ryan</t>
  </si>
  <si>
    <t>John Chang</t>
  </si>
  <si>
    <t>Jillian Lenox</t>
  </si>
  <si>
    <t>John Lowdon</t>
  </si>
  <si>
    <t>Larry Wright</t>
  </si>
  <si>
    <t>John Kimbrough</t>
  </si>
  <si>
    <t>Kahn Nguyen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</si>
</sst>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-yy;@"/>
    <numFmt numFmtId="165" formatCode="0.000"/>
    <numFmt numFmtId="166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/>
    <xf numFmtId="16" fontId="1" fillId="0" borderId="1" xfId="0" quotePrefix="1" applyNumberFormat="1" applyFont="1" applyBorder="1" applyAlignment="1">
      <alignment horizontal="center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5" fontId="0" fillId="0" borderId="0" xfId="0" applyNumberFormat="1"/>
    <xf numFmtId="166" fontId="0" fillId="0" borderId="0" xfId="0" applyNumberFormat="1"/>
    <xf numFmtId="0" fontId="0" fillId="2" borderId="1" xfId="0" applyFill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2" borderId="0" xfId="0" applyFill="1"/>
    <xf numFmtId="0" fontId="0" fillId="2" borderId="1" xfId="0" applyFill="1" applyBorder="1" applyAlignment="1">
      <alignment horizontal="center" vertical="center" wrapText="1"/>
    </xf>
    <xf numFmtId="14" fontId="0" fillId="0" borderId="0" xfId="0" applyNumberFormat="1"/>
    <xf numFmtId="0" fontId="0" fillId="0" borderId="2" xfId="0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1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17" fontId="1" fillId="0" borderId="1" xfId="0" quotePrefix="1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164" fontId="1" fillId="0" borderId="0" xfId="0" quotePrefix="1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8AEE5-21BA-4224-875E-3CEC0083D9D2}">
  <dimension ref="A1:P45"/>
  <sheetViews>
    <sheetView tabSelected="1"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20" sqref="A20:XFD20"/>
    </sheetView>
  </sheetViews>
  <sheetFormatPr defaultRowHeight="15" customHeight="1" x14ac:dyDescent="0.25"/>
  <cols>
    <col min="1" max="1" width="21.7109375" style="13" customWidth="1"/>
    <col min="2" max="2" width="15.28515625" style="13" customWidth="1"/>
    <col min="3" max="3" width="12.28515625" style="17" customWidth="1"/>
    <col min="4" max="4" width="13.85546875" style="17" customWidth="1"/>
    <col min="5" max="5" width="11.42578125" style="17" customWidth="1"/>
    <col min="6" max="6" width="9.7109375" style="17" customWidth="1"/>
    <col min="7" max="7" width="11.42578125" style="17" customWidth="1"/>
    <col min="8" max="8" width="14.42578125" style="17" customWidth="1"/>
    <col min="9" max="9" width="16.85546875" style="17" customWidth="1"/>
    <col min="10" max="10" width="14.5703125" style="17" customWidth="1"/>
    <col min="11" max="11" width="15.7109375" style="17" customWidth="1"/>
    <col min="12" max="12" width="11.5703125" style="13" customWidth="1"/>
    <col min="13" max="13" width="11" style="13" customWidth="1"/>
    <col min="14" max="14" width="14.85546875" style="17" customWidth="1"/>
    <col min="15" max="15" width="14.42578125" style="17" customWidth="1"/>
    <col min="16" max="16" width="11.28515625" style="17" customWidth="1"/>
    <col min="17" max="16384" width="9.140625" style="13"/>
  </cols>
  <sheetData>
    <row r="1" spans="1:16" s="37" customFormat="1" ht="24.95" customHeight="1" x14ac:dyDescent="0.25">
      <c r="C1" s="8" t="s">
        <v>73</v>
      </c>
      <c r="D1" s="9" t="s">
        <v>74</v>
      </c>
      <c r="E1" s="9" t="s">
        <v>75</v>
      </c>
      <c r="F1" s="9" t="s">
        <v>76</v>
      </c>
      <c r="G1" s="9" t="s">
        <v>77</v>
      </c>
      <c r="H1" s="9" t="s">
        <v>78</v>
      </c>
      <c r="I1" s="38" t="s">
        <v>79</v>
      </c>
      <c r="J1" s="9" t="s">
        <v>80</v>
      </c>
      <c r="K1" s="9" t="s">
        <v>81</v>
      </c>
      <c r="L1" s="41" t="s">
        <v>54</v>
      </c>
      <c r="M1" s="41" t="s">
        <v>53</v>
      </c>
      <c r="N1" s="39" t="s">
        <v>36</v>
      </c>
      <c r="O1" s="39" t="s">
        <v>32</v>
      </c>
      <c r="P1" s="42" t="s">
        <v>35</v>
      </c>
    </row>
    <row r="2" spans="1:16" s="7" customFormat="1" ht="24.95" customHeight="1" x14ac:dyDescent="0.25">
      <c r="A2" s="11"/>
      <c r="B2" s="11"/>
      <c r="C2" s="12" t="s">
        <v>4</v>
      </c>
      <c r="D2" s="12" t="s">
        <v>4</v>
      </c>
      <c r="E2" s="12" t="s">
        <v>4</v>
      </c>
      <c r="F2" s="12" t="s">
        <v>4</v>
      </c>
      <c r="G2" s="12" t="s">
        <v>4</v>
      </c>
      <c r="H2" s="12" t="s">
        <v>4</v>
      </c>
      <c r="I2" s="12" t="s">
        <v>4</v>
      </c>
      <c r="J2" s="12" t="s">
        <v>4</v>
      </c>
      <c r="K2" s="12" t="s">
        <v>4</v>
      </c>
      <c r="L2" s="41"/>
      <c r="M2" s="41"/>
      <c r="N2" s="10" t="s">
        <v>33</v>
      </c>
      <c r="O2" s="10" t="s">
        <v>33</v>
      </c>
      <c r="P2" s="42"/>
    </row>
    <row r="3" spans="1:16" s="7" customFormat="1" ht="24.95" customHeight="1" x14ac:dyDescent="0.25">
      <c r="A3" s="11" t="s">
        <v>0</v>
      </c>
      <c r="B3" s="11" t="s">
        <v>1</v>
      </c>
      <c r="C3" s="12" t="s">
        <v>2</v>
      </c>
      <c r="D3" s="12" t="s">
        <v>2</v>
      </c>
      <c r="E3" s="12" t="s">
        <v>2</v>
      </c>
      <c r="F3" s="12" t="s">
        <v>2</v>
      </c>
      <c r="G3" s="12" t="s">
        <v>2</v>
      </c>
      <c r="H3" s="12" t="s">
        <v>2</v>
      </c>
      <c r="I3" s="12" t="s">
        <v>2</v>
      </c>
      <c r="J3" s="12" t="s">
        <v>2</v>
      </c>
      <c r="K3" s="12" t="s">
        <v>2</v>
      </c>
      <c r="L3" s="41"/>
      <c r="M3" s="41"/>
      <c r="N3" s="10"/>
      <c r="O3" s="10" t="s">
        <v>52</v>
      </c>
      <c r="P3" s="10"/>
    </row>
    <row r="4" spans="1:16" ht="15" customHeight="1" x14ac:dyDescent="0.25">
      <c r="A4" s="14" t="s">
        <v>92</v>
      </c>
      <c r="B4" s="14" t="s">
        <v>30</v>
      </c>
      <c r="C4" s="15">
        <v>0</v>
      </c>
      <c r="D4" s="15">
        <v>0</v>
      </c>
      <c r="E4" s="15">
        <v>409</v>
      </c>
      <c r="F4" s="15">
        <v>407</v>
      </c>
      <c r="G4" s="15">
        <v>392</v>
      </c>
      <c r="H4" s="15">
        <v>0</v>
      </c>
      <c r="I4" s="15">
        <v>0</v>
      </c>
      <c r="J4" s="15">
        <v>0</v>
      </c>
      <c r="K4" s="15">
        <v>0</v>
      </c>
      <c r="L4" s="14">
        <f t="shared" ref="L4" si="0">SUM(C4:K4)</f>
        <v>1208</v>
      </c>
      <c r="M4" s="14" cm="1">
        <f t="array" ref="M4">SUM(LARGE((C4,D4,E4,F4,G4,H4,I4,J4,K4),{1,2,3,4,5,6}))</f>
        <v>1208</v>
      </c>
      <c r="N4" s="16">
        <f>SUM(B4:K4)/(COUNTIF(B4:K4,"&gt;0"))</f>
        <v>402.66666666666669</v>
      </c>
      <c r="O4" s="16">
        <f t="shared" ref="O4" si="1">IF(P4 &gt; 5, M4/6, 0)</f>
        <v>0</v>
      </c>
      <c r="P4" s="17">
        <f t="shared" ref="P4" si="2">COUNTIF(C4:K4, "&gt;0")</f>
        <v>3</v>
      </c>
    </row>
    <row r="5" spans="1:16" ht="14.1" customHeight="1" x14ac:dyDescent="0.25">
      <c r="A5" s="14" t="s">
        <v>6</v>
      </c>
      <c r="B5" s="14" t="s">
        <v>30</v>
      </c>
      <c r="C5" s="15">
        <v>397</v>
      </c>
      <c r="D5" s="15">
        <v>394</v>
      </c>
      <c r="E5" s="15">
        <v>403</v>
      </c>
      <c r="F5" s="15">
        <v>395</v>
      </c>
      <c r="G5" s="15">
        <v>406</v>
      </c>
      <c r="H5" s="15">
        <v>407</v>
      </c>
      <c r="I5" s="15">
        <v>0</v>
      </c>
      <c r="J5" s="15">
        <v>0</v>
      </c>
      <c r="K5" s="15">
        <v>0</v>
      </c>
      <c r="L5" s="14">
        <f>SUM(C5:K5)</f>
        <v>2402</v>
      </c>
      <c r="M5" s="14" cm="1">
        <f t="array" ref="M5">SUM(LARGE((C5,D5,E5,F5,G5,H5,I5,J5,K5),{1,2,3,4,5,6}))</f>
        <v>2402</v>
      </c>
      <c r="N5" s="16">
        <f>SUM(B5:K5)/(COUNTIF(B5:K5,"&gt;0"))</f>
        <v>400.33333333333331</v>
      </c>
      <c r="O5" s="16">
        <f>IF(P5 &gt; 5, M5/6, 0)</f>
        <v>400.33333333333331</v>
      </c>
      <c r="P5" s="17">
        <f>COUNTIF(C5:K5, "&gt;0")</f>
        <v>6</v>
      </c>
    </row>
    <row r="6" spans="1:16" ht="14.1" customHeight="1" x14ac:dyDescent="0.25">
      <c r="A6" s="14" t="s">
        <v>55</v>
      </c>
      <c r="B6" s="14" t="s">
        <v>30</v>
      </c>
      <c r="C6" s="15">
        <v>401</v>
      </c>
      <c r="D6" s="15">
        <v>0</v>
      </c>
      <c r="E6" s="15">
        <v>0</v>
      </c>
      <c r="F6" s="15">
        <v>0</v>
      </c>
      <c r="G6" s="15">
        <v>403</v>
      </c>
      <c r="H6" s="15">
        <v>401</v>
      </c>
      <c r="I6" s="15">
        <v>0</v>
      </c>
      <c r="J6" s="15">
        <v>0</v>
      </c>
      <c r="K6" s="15">
        <v>0</v>
      </c>
      <c r="L6" s="14">
        <f t="shared" ref="L6:L44" si="3">SUM(C6:K6)</f>
        <v>1205</v>
      </c>
      <c r="M6" s="14" cm="1">
        <f t="array" ref="M6">SUM(LARGE((C6,D6,E6,F6,G6,H6,I6,J6,K6),{1,2,3,4,5,6}))</f>
        <v>1205</v>
      </c>
      <c r="N6" s="16">
        <f t="shared" ref="N6:N38" si="4">SUM(B6:K6)/(COUNTIF(B6:K6,"&gt;0"))</f>
        <v>401.66666666666669</v>
      </c>
      <c r="O6" s="16">
        <f t="shared" ref="O6:O45" si="5">IF(P6 &gt; 5, M6/6, 0)</f>
        <v>0</v>
      </c>
      <c r="P6" s="17">
        <f t="shared" ref="P6:P45" si="6">COUNTIF(C6:K6, "&gt;0")</f>
        <v>3</v>
      </c>
    </row>
    <row r="7" spans="1:16" ht="14.1" customHeight="1" x14ac:dyDescent="0.25">
      <c r="A7" s="14" t="s">
        <v>7</v>
      </c>
      <c r="B7" s="14" t="s">
        <v>30</v>
      </c>
      <c r="C7" s="15">
        <v>394</v>
      </c>
      <c r="D7" s="15">
        <v>0</v>
      </c>
      <c r="E7" s="15">
        <v>0</v>
      </c>
      <c r="F7" s="15">
        <v>0</v>
      </c>
      <c r="G7" s="15">
        <v>0</v>
      </c>
      <c r="H7" s="15">
        <v>390</v>
      </c>
      <c r="I7" s="15">
        <v>0</v>
      </c>
      <c r="J7" s="15">
        <v>0</v>
      </c>
      <c r="K7" s="15">
        <v>0</v>
      </c>
      <c r="L7" s="14">
        <f t="shared" si="3"/>
        <v>784</v>
      </c>
      <c r="M7" s="14" cm="1">
        <f t="array" ref="M7">SUM(LARGE((C7,D7,E7,F7,G7,H7,I7,J7,K7),{1,2,3,4,5,6}))</f>
        <v>784</v>
      </c>
      <c r="N7" s="16">
        <f t="shared" si="4"/>
        <v>392</v>
      </c>
      <c r="O7" s="16">
        <f t="shared" si="5"/>
        <v>0</v>
      </c>
      <c r="P7" s="17">
        <f t="shared" si="6"/>
        <v>2</v>
      </c>
    </row>
    <row r="8" spans="1:16" ht="14.1" customHeight="1" x14ac:dyDescent="0.25">
      <c r="A8" s="14" t="s">
        <v>8</v>
      </c>
      <c r="B8" s="14" t="s">
        <v>30</v>
      </c>
      <c r="C8" s="15">
        <v>414</v>
      </c>
      <c r="D8" s="15">
        <v>411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4">
        <f t="shared" si="3"/>
        <v>825</v>
      </c>
      <c r="M8" s="14" cm="1">
        <f t="array" ref="M8">SUM(LARGE((C8,D8,E8,F8,G8,H8,I8,J8,K8),{1,2,3,4,5,6}))</f>
        <v>825</v>
      </c>
      <c r="N8" s="16">
        <f t="shared" si="4"/>
        <v>412.5</v>
      </c>
      <c r="O8" s="16">
        <f t="shared" si="5"/>
        <v>0</v>
      </c>
      <c r="P8" s="17">
        <f t="shared" si="6"/>
        <v>2</v>
      </c>
    </row>
    <row r="9" spans="1:16" ht="14.1" customHeight="1" x14ac:dyDescent="0.25">
      <c r="A9" s="14" t="s">
        <v>58</v>
      </c>
      <c r="B9" s="14" t="s">
        <v>30</v>
      </c>
      <c r="C9" s="15">
        <v>404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4">
        <f t="shared" ref="L9" si="7">SUM(C9:K9)</f>
        <v>404</v>
      </c>
      <c r="M9" s="14" cm="1">
        <f t="array" ref="M9">SUM(LARGE((C9,D9,E9,F9,G9,H9,I9,J9,K9),{1,2,3,4,5,6}))</f>
        <v>404</v>
      </c>
      <c r="N9" s="16">
        <f t="shared" si="4"/>
        <v>404</v>
      </c>
      <c r="O9" s="16">
        <f t="shared" ref="O9:O10" si="8">IF(P9 &gt; 5, M9/6, 0)</f>
        <v>0</v>
      </c>
      <c r="P9" s="17">
        <f t="shared" ref="P9:P10" si="9">COUNTIF(C9:K9, "&gt;0")</f>
        <v>1</v>
      </c>
    </row>
    <row r="10" spans="1:16" ht="15" customHeight="1" x14ac:dyDescent="0.25">
      <c r="A10" s="14" t="s">
        <v>71</v>
      </c>
      <c r="B10" s="14" t="s">
        <v>30</v>
      </c>
      <c r="C10" s="15">
        <v>408</v>
      </c>
      <c r="D10" s="15">
        <v>402</v>
      </c>
      <c r="E10" s="15">
        <v>406</v>
      </c>
      <c r="F10" s="15">
        <v>411</v>
      </c>
      <c r="G10" s="15">
        <v>400</v>
      </c>
      <c r="H10" s="15">
        <v>403</v>
      </c>
      <c r="I10" s="15">
        <v>0</v>
      </c>
      <c r="J10" s="15">
        <v>0</v>
      </c>
      <c r="K10" s="15">
        <v>0</v>
      </c>
      <c r="L10" s="14">
        <f t="shared" ref="L10" si="10">SUM(C10:K10)</f>
        <v>2430</v>
      </c>
      <c r="M10" s="14" cm="1">
        <f t="array" ref="M10">SUM(LARGE((C10,D10,E10,F10,G10,H10,I10,J10,K10),{1,2,3,4,5,6}))</f>
        <v>2430</v>
      </c>
      <c r="N10" s="16">
        <f t="shared" si="4"/>
        <v>405</v>
      </c>
      <c r="O10" s="16">
        <f t="shared" si="8"/>
        <v>405</v>
      </c>
      <c r="P10" s="17">
        <f t="shared" si="9"/>
        <v>6</v>
      </c>
    </row>
    <row r="11" spans="1:16" ht="15" customHeight="1" x14ac:dyDescent="0.25">
      <c r="A11" s="14" t="s">
        <v>9</v>
      </c>
      <c r="B11" s="14" t="s">
        <v>30</v>
      </c>
      <c r="C11" s="15">
        <v>397</v>
      </c>
      <c r="D11" s="15">
        <v>385</v>
      </c>
      <c r="E11" s="15">
        <v>0</v>
      </c>
      <c r="F11" s="15">
        <v>398</v>
      </c>
      <c r="G11" s="15">
        <v>397</v>
      </c>
      <c r="H11" s="15">
        <v>399</v>
      </c>
      <c r="I11" s="15">
        <v>0</v>
      </c>
      <c r="J11" s="15">
        <v>0</v>
      </c>
      <c r="K11" s="15">
        <v>0</v>
      </c>
      <c r="L11" s="14">
        <f t="shared" si="3"/>
        <v>1976</v>
      </c>
      <c r="M11" s="14" cm="1">
        <f t="array" ref="M11">SUM(LARGE((C11,D11,E11,F11,G11,H11,I11,J11,K11),{1,2,3,4,5,6}))</f>
        <v>1976</v>
      </c>
      <c r="N11" s="16">
        <f t="shared" si="4"/>
        <v>395.2</v>
      </c>
      <c r="O11" s="16">
        <f t="shared" si="5"/>
        <v>0</v>
      </c>
      <c r="P11" s="17">
        <f t="shared" si="6"/>
        <v>5</v>
      </c>
    </row>
    <row r="12" spans="1:16" ht="15" customHeight="1" x14ac:dyDescent="0.25">
      <c r="A12" s="14" t="s">
        <v>41</v>
      </c>
      <c r="B12" s="14" t="s">
        <v>30</v>
      </c>
      <c r="C12" s="15">
        <v>390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4">
        <f>SUM(C12:K12)</f>
        <v>390</v>
      </c>
      <c r="M12" s="14" cm="1">
        <f t="array" ref="M12">SUM(LARGE((C12,D12,E12,F12,G12,H12,I12,J12,K12),{1,2,3,4,5,6}))</f>
        <v>390</v>
      </c>
      <c r="N12" s="16">
        <f>SUM(B12:K12)/(COUNTIF(B12:K12,"&gt;0"))</f>
        <v>390</v>
      </c>
      <c r="O12" s="16">
        <f>IF(P12 &gt; 5, M12/6, 0)</f>
        <v>0</v>
      </c>
      <c r="P12" s="17">
        <f>COUNTIF(C12:K12, "&gt;0")</f>
        <v>1</v>
      </c>
    </row>
    <row r="13" spans="1:16" ht="15" customHeight="1" x14ac:dyDescent="0.25">
      <c r="A13" s="14" t="s">
        <v>57</v>
      </c>
      <c r="B13" s="14" t="s">
        <v>30</v>
      </c>
      <c r="C13" s="15">
        <v>386</v>
      </c>
      <c r="D13" s="15">
        <v>405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4">
        <f t="shared" ref="L13:L14" si="11">SUM(C13:K13)</f>
        <v>791</v>
      </c>
      <c r="M13" s="14" cm="1">
        <f t="array" ref="M13">SUM(LARGE((C13,D13,E13,F13,G13,H13,I13,J13,K13),{1,2,3,4,5,6}))</f>
        <v>791</v>
      </c>
      <c r="N13" s="16">
        <f>SUM(B13:K13)/(COUNTIF(B13:K13,"&gt;0"))</f>
        <v>395.5</v>
      </c>
      <c r="O13" s="16">
        <f t="shared" ref="O13:O14" si="12">IF(P13 &gt; 5, M13/6, 0)</f>
        <v>0</v>
      </c>
      <c r="P13" s="17">
        <f t="shared" ref="P13:P14" si="13">COUNTIF(C13:K13, "&gt;0")</f>
        <v>2</v>
      </c>
    </row>
    <row r="14" spans="1:16" ht="15" customHeight="1" x14ac:dyDescent="0.25">
      <c r="A14" s="14" t="s">
        <v>70</v>
      </c>
      <c r="B14" s="14" t="s">
        <v>30</v>
      </c>
      <c r="C14" s="15">
        <v>394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4">
        <f t="shared" si="11"/>
        <v>394</v>
      </c>
      <c r="M14" s="14" cm="1">
        <f t="array" ref="M14">SUM(LARGE((C14,D14,E14,F14,G14,H14,I14,J14,K14),{1,2,3,4,5,6}))</f>
        <v>394</v>
      </c>
      <c r="N14" s="16">
        <f>SUM(B14:K14)/(COUNTIF(B14:K14,"&gt;0"))</f>
        <v>394</v>
      </c>
      <c r="O14" s="16">
        <f t="shared" si="12"/>
        <v>0</v>
      </c>
      <c r="P14" s="17">
        <f t="shared" si="13"/>
        <v>1</v>
      </c>
    </row>
    <row r="15" spans="1:16" ht="15" customHeight="1" x14ac:dyDescent="0.25">
      <c r="A15" s="14" t="s">
        <v>34</v>
      </c>
      <c r="B15" s="14" t="s">
        <v>30</v>
      </c>
      <c r="C15" s="15">
        <v>399</v>
      </c>
      <c r="D15" s="15">
        <v>393</v>
      </c>
      <c r="E15" s="15">
        <v>396</v>
      </c>
      <c r="F15" s="15">
        <v>388</v>
      </c>
      <c r="G15" s="15">
        <v>349</v>
      </c>
      <c r="H15" s="15">
        <v>0</v>
      </c>
      <c r="I15" s="15">
        <v>0</v>
      </c>
      <c r="J15" s="15">
        <v>0</v>
      </c>
      <c r="K15" s="15">
        <v>0</v>
      </c>
      <c r="L15" s="14">
        <f>SUM(C15:K15)</f>
        <v>1925</v>
      </c>
      <c r="M15" s="14" cm="1">
        <f t="array" ref="M15">SUM(LARGE((C15,D15,E15,F15,G15,H15,I15,J15,K15),{1,2,3,4,5,6}))</f>
        <v>1925</v>
      </c>
      <c r="N15" s="16">
        <f>SUM(B15:K15)/(COUNTIF(B15:K15,"&gt;0"))</f>
        <v>385</v>
      </c>
      <c r="O15" s="16">
        <f>IF(P15 &gt; 5, M15/6, 0)</f>
        <v>0</v>
      </c>
      <c r="P15" s="17">
        <f>COUNTIF(C15:K15, "&gt;0")</f>
        <v>5</v>
      </c>
    </row>
    <row r="16" spans="1:16" ht="15" customHeight="1" x14ac:dyDescent="0.25">
      <c r="A16" s="14" t="s">
        <v>38</v>
      </c>
      <c r="B16" s="14" t="s">
        <v>30</v>
      </c>
      <c r="C16" s="15">
        <v>397</v>
      </c>
      <c r="D16" s="15">
        <v>386</v>
      </c>
      <c r="E16" s="15">
        <v>390</v>
      </c>
      <c r="F16" s="15">
        <v>385</v>
      </c>
      <c r="G16" s="15">
        <v>383</v>
      </c>
      <c r="H16" s="15">
        <v>397</v>
      </c>
      <c r="I16" s="15">
        <v>0</v>
      </c>
      <c r="J16" s="15">
        <v>0</v>
      </c>
      <c r="K16" s="15">
        <v>0</v>
      </c>
      <c r="L16" s="14">
        <f t="shared" si="3"/>
        <v>2338</v>
      </c>
      <c r="M16" s="14" cm="1">
        <f t="array" ref="M16">SUM(LARGE((C16,D16,E16,F16,G16,H16,I16,J16,K16),{1,2,3,4,5,6}))</f>
        <v>2338</v>
      </c>
      <c r="N16" s="16">
        <f t="shared" si="4"/>
        <v>389.66666666666669</v>
      </c>
      <c r="O16" s="16">
        <f t="shared" si="5"/>
        <v>389.66666666666669</v>
      </c>
      <c r="P16" s="17">
        <f t="shared" si="6"/>
        <v>6</v>
      </c>
    </row>
    <row r="17" spans="1:16" ht="15" customHeight="1" x14ac:dyDescent="0.25">
      <c r="A17" s="14" t="s">
        <v>95</v>
      </c>
      <c r="B17" s="14" t="s">
        <v>30</v>
      </c>
      <c r="C17" s="15">
        <v>0</v>
      </c>
      <c r="D17" s="15">
        <v>0</v>
      </c>
      <c r="E17" s="15">
        <v>0</v>
      </c>
      <c r="F17" s="15">
        <v>0</v>
      </c>
      <c r="G17" s="15">
        <v>398</v>
      </c>
      <c r="H17" s="15">
        <v>395</v>
      </c>
      <c r="I17" s="15">
        <v>0</v>
      </c>
      <c r="J17" s="15">
        <v>0</v>
      </c>
      <c r="K17" s="15">
        <v>0</v>
      </c>
      <c r="L17" s="14">
        <f t="shared" ref="L17" si="14">SUM(C17:K17)</f>
        <v>793</v>
      </c>
      <c r="M17" s="14" cm="1">
        <f t="array" ref="M17">SUM(LARGE((C17,D17,E17,F17,G17,H17,I17,J17,K17),{1,2,3,4,5,6}))</f>
        <v>793</v>
      </c>
      <c r="N17" s="16">
        <f t="shared" si="4"/>
        <v>396.5</v>
      </c>
      <c r="O17" s="16">
        <f t="shared" ref="O17" si="15">IF(P17 &gt; 5, M17/6, 0)</f>
        <v>0</v>
      </c>
      <c r="P17" s="17">
        <f t="shared" ref="P17" si="16">COUNTIF(C17:K17, "&gt;0")</f>
        <v>2</v>
      </c>
    </row>
    <row r="18" spans="1:16" ht="15" customHeight="1" x14ac:dyDescent="0.25">
      <c r="A18" s="14" t="s">
        <v>59</v>
      </c>
      <c r="B18" s="14" t="s">
        <v>31</v>
      </c>
      <c r="C18" s="15">
        <v>373</v>
      </c>
      <c r="D18" s="15">
        <v>364</v>
      </c>
      <c r="E18" s="15">
        <v>393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4">
        <f t="shared" ref="L18:L19" si="17">SUM(C18:K18)</f>
        <v>1130</v>
      </c>
      <c r="M18" s="14" cm="1">
        <f t="array" ref="M18">SUM(LARGE((C18,D18,E18,F18,G18,H18,I18,J18,K18),{1,2,3,4,5,6}))</f>
        <v>1130</v>
      </c>
      <c r="N18" s="16">
        <f t="shared" si="4"/>
        <v>376.66666666666669</v>
      </c>
      <c r="O18" s="16">
        <f t="shared" ref="O18:O20" si="18">IF(P18 &gt; 5, M18/6, 0)</f>
        <v>0</v>
      </c>
      <c r="P18" s="17">
        <f t="shared" ref="P18:P20" si="19">COUNTIF(C18:K18, "&gt;0")</f>
        <v>3</v>
      </c>
    </row>
    <row r="19" spans="1:16" ht="15" customHeight="1" x14ac:dyDescent="0.25">
      <c r="A19" s="14" t="s">
        <v>84</v>
      </c>
      <c r="B19" s="14" t="s">
        <v>31</v>
      </c>
      <c r="C19" s="15">
        <v>398</v>
      </c>
      <c r="D19" s="15">
        <v>397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4">
        <f t="shared" si="17"/>
        <v>795</v>
      </c>
      <c r="M19" s="14" cm="1">
        <f t="array" ref="M19">SUM(LARGE((C19,D19,E19,F19,G19,H19,I19,J19,K19),{1,2,3,4,5,6}))</f>
        <v>795</v>
      </c>
      <c r="N19" s="16">
        <f t="shared" si="4"/>
        <v>397.5</v>
      </c>
      <c r="O19" s="16">
        <f t="shared" si="18"/>
        <v>0</v>
      </c>
      <c r="P19" s="17">
        <f t="shared" si="19"/>
        <v>2</v>
      </c>
    </row>
    <row r="20" spans="1:16" ht="15" customHeight="1" x14ac:dyDescent="0.25">
      <c r="A20" s="14" t="s">
        <v>3</v>
      </c>
      <c r="B20" s="14" t="s">
        <v>31</v>
      </c>
      <c r="C20" s="15">
        <v>0</v>
      </c>
      <c r="D20" s="15">
        <v>397</v>
      </c>
      <c r="E20" s="15">
        <v>398</v>
      </c>
      <c r="F20" s="15">
        <v>383</v>
      </c>
      <c r="G20" s="15">
        <v>394</v>
      </c>
      <c r="H20" s="15">
        <v>388</v>
      </c>
      <c r="I20" s="15">
        <v>0</v>
      </c>
      <c r="J20" s="15">
        <v>0</v>
      </c>
      <c r="K20" s="15">
        <v>0</v>
      </c>
      <c r="L20" s="14">
        <f t="shared" ref="L20" si="20">SUM(C20:K20)</f>
        <v>1960</v>
      </c>
      <c r="M20" s="14" cm="1">
        <f t="array" ref="M20">SUM(LARGE((C20,D20,E20,F20,G20,H20,I20,J20,K20),{1,2,3,4,5,6}))</f>
        <v>1960</v>
      </c>
      <c r="N20" s="16">
        <f t="shared" si="4"/>
        <v>392</v>
      </c>
      <c r="O20" s="16">
        <f t="shared" si="18"/>
        <v>0</v>
      </c>
      <c r="P20" s="17">
        <f t="shared" si="19"/>
        <v>5</v>
      </c>
    </row>
    <row r="21" spans="1:16" ht="15" customHeight="1" x14ac:dyDescent="0.25">
      <c r="A21" s="14" t="s">
        <v>5</v>
      </c>
      <c r="B21" s="14" t="s">
        <v>31</v>
      </c>
      <c r="C21" s="15">
        <v>377</v>
      </c>
      <c r="D21" s="15">
        <v>0</v>
      </c>
      <c r="E21" s="15">
        <v>0</v>
      </c>
      <c r="F21" s="15">
        <v>0</v>
      </c>
      <c r="G21" s="15">
        <v>0</v>
      </c>
      <c r="H21" s="15">
        <v>389</v>
      </c>
      <c r="I21" s="15">
        <v>0</v>
      </c>
      <c r="J21" s="15">
        <v>0</v>
      </c>
      <c r="K21" s="15">
        <v>0</v>
      </c>
      <c r="L21" s="14">
        <f t="shared" si="3"/>
        <v>766</v>
      </c>
      <c r="M21" s="14" cm="1">
        <f t="array" ref="M21">SUM(LARGE((C21,D21,E21,F21,G21,H21,I21,J21,K21),{1,2,3,4,5,6}))</f>
        <v>766</v>
      </c>
      <c r="N21" s="16">
        <f t="shared" si="4"/>
        <v>383</v>
      </c>
      <c r="O21" s="16">
        <f t="shared" si="5"/>
        <v>0</v>
      </c>
      <c r="P21" s="17">
        <f t="shared" si="6"/>
        <v>2</v>
      </c>
    </row>
    <row r="22" spans="1:16" ht="15" customHeight="1" x14ac:dyDescent="0.25">
      <c r="A22" s="14" t="s">
        <v>66</v>
      </c>
      <c r="B22" s="14" t="s">
        <v>31</v>
      </c>
      <c r="C22" s="15">
        <v>406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4">
        <f t="shared" ref="L22" si="21">SUM(C22:K22)</f>
        <v>406</v>
      </c>
      <c r="M22" s="14" cm="1">
        <f t="array" ref="M22">SUM(LARGE((C22,D22,E22,F22,G22,H22,I22,J22,K22),{1,2,3,4,5,6}))</f>
        <v>406</v>
      </c>
      <c r="N22" s="16">
        <f t="shared" si="4"/>
        <v>406</v>
      </c>
      <c r="O22" s="16">
        <f t="shared" ref="O22" si="22">IF(P22 &gt; 5, M22/6, 0)</f>
        <v>0</v>
      </c>
      <c r="P22" s="17">
        <f t="shared" ref="P22" si="23">COUNTIF(C22:K22, "&gt;0")</f>
        <v>1</v>
      </c>
    </row>
    <row r="23" spans="1:16" ht="15" customHeight="1" x14ac:dyDescent="0.25">
      <c r="A23" s="14" t="s">
        <v>86</v>
      </c>
      <c r="B23" s="14" t="s">
        <v>31</v>
      </c>
      <c r="C23" s="15">
        <v>366</v>
      </c>
      <c r="D23" s="15">
        <v>357</v>
      </c>
      <c r="E23" s="15">
        <v>351</v>
      </c>
      <c r="F23" s="15">
        <v>342</v>
      </c>
      <c r="G23" s="15">
        <v>351</v>
      </c>
      <c r="H23" s="15">
        <v>0</v>
      </c>
      <c r="I23" s="15">
        <v>0</v>
      </c>
      <c r="J23" s="15">
        <v>0</v>
      </c>
      <c r="K23" s="15">
        <v>0</v>
      </c>
      <c r="L23" s="14">
        <f>SUM(C23:K23)</f>
        <v>1767</v>
      </c>
      <c r="M23" s="14" cm="1">
        <f t="array" ref="M23">SUM(LARGE((C23,D23,E23,F23,G23,H23,I23,J23,K23),{1,2,3,4,5,6}))</f>
        <v>1767</v>
      </c>
      <c r="N23" s="16">
        <f t="shared" si="4"/>
        <v>353.4</v>
      </c>
      <c r="O23" s="16">
        <f>IF(P23 &gt; 5, M23/6, 0)</f>
        <v>0</v>
      </c>
      <c r="P23" s="17">
        <f>COUNTIF(C23:K23, "&gt;0")</f>
        <v>5</v>
      </c>
    </row>
    <row r="24" spans="1:16" ht="15" customHeight="1" x14ac:dyDescent="0.25">
      <c r="A24" s="14" t="s">
        <v>51</v>
      </c>
      <c r="B24" s="14" t="s">
        <v>31</v>
      </c>
      <c r="C24" s="15">
        <v>390</v>
      </c>
      <c r="D24" s="15">
        <v>386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4">
        <f>SUM(C24:K24)</f>
        <v>776</v>
      </c>
      <c r="M24" s="14" cm="1">
        <f t="array" ref="M24">SUM(LARGE((C24,D24,E24,F24,G24,H24,I24,J24,K24),{1,2,3,4,5,6}))</f>
        <v>776</v>
      </c>
      <c r="N24" s="16">
        <f t="shared" si="4"/>
        <v>388</v>
      </c>
      <c r="O24" s="16">
        <f>IF(P24 &gt; 5, M24/6, 0)</f>
        <v>0</v>
      </c>
      <c r="P24" s="17">
        <f>COUNTIF(C24:K24, "&gt;0")</f>
        <v>2</v>
      </c>
    </row>
    <row r="25" spans="1:16" ht="15" customHeight="1" x14ac:dyDescent="0.25">
      <c r="A25" s="14" t="s">
        <v>65</v>
      </c>
      <c r="B25" s="14" t="s">
        <v>31</v>
      </c>
      <c r="C25" s="15">
        <v>383</v>
      </c>
      <c r="D25" s="15">
        <v>0</v>
      </c>
      <c r="E25" s="15">
        <v>389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4">
        <f t="shared" ref="L25:L28" si="24">SUM(C25:K25)</f>
        <v>772</v>
      </c>
      <c r="M25" s="14" cm="1">
        <f t="array" ref="M25">SUM(LARGE((C25,D25,E25,F25,G25,H25,I25,J25,K25),{1,2,3,4,5,6}))</f>
        <v>772</v>
      </c>
      <c r="N25" s="16">
        <f t="shared" si="4"/>
        <v>386</v>
      </c>
      <c r="O25" s="16">
        <f t="shared" ref="O25:O28" si="25">IF(P25 &gt; 5, M25/6, 0)</f>
        <v>0</v>
      </c>
      <c r="P25" s="17">
        <f t="shared" ref="P25:P28" si="26">COUNTIF(C25:K25, "&gt;0")</f>
        <v>2</v>
      </c>
    </row>
    <row r="26" spans="1:16" ht="15" customHeight="1" x14ac:dyDescent="0.25">
      <c r="A26" s="14" t="s">
        <v>96</v>
      </c>
      <c r="B26" s="14" t="s">
        <v>31</v>
      </c>
      <c r="C26" s="15">
        <v>0</v>
      </c>
      <c r="D26" s="15">
        <v>0</v>
      </c>
      <c r="E26" s="15">
        <v>0</v>
      </c>
      <c r="F26" s="15">
        <v>0</v>
      </c>
      <c r="G26" s="15">
        <v>346</v>
      </c>
      <c r="H26" s="15">
        <v>0</v>
      </c>
      <c r="I26" s="15">
        <v>0</v>
      </c>
      <c r="J26" s="15">
        <v>0</v>
      </c>
      <c r="K26" s="15">
        <v>0</v>
      </c>
      <c r="L26" s="14">
        <f t="shared" si="24"/>
        <v>346</v>
      </c>
      <c r="M26" s="14" cm="1">
        <f t="array" ref="M26">SUM(LARGE((C26,D26,E26,F26,G26,H26,I26,J26,K26),{1,2,3,4,5,6}))</f>
        <v>346</v>
      </c>
      <c r="N26" s="16">
        <f t="shared" si="4"/>
        <v>346</v>
      </c>
      <c r="O26" s="16">
        <f t="shared" si="25"/>
        <v>0</v>
      </c>
      <c r="P26" s="17">
        <f t="shared" si="26"/>
        <v>1</v>
      </c>
    </row>
    <row r="27" spans="1:16" ht="15" customHeight="1" x14ac:dyDescent="0.25">
      <c r="A27" s="14" t="s">
        <v>93</v>
      </c>
      <c r="B27" s="14" t="s">
        <v>31</v>
      </c>
      <c r="C27" s="15">
        <v>0</v>
      </c>
      <c r="D27" s="15">
        <v>0</v>
      </c>
      <c r="E27" s="15">
        <v>375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4">
        <f t="shared" si="24"/>
        <v>375</v>
      </c>
      <c r="M27" s="14" cm="1">
        <f t="array" ref="M27">SUM(LARGE((C27,D27,E27,F27,G27,H27,I27,J27,K27),{1,2,3,4,5,6}))</f>
        <v>375</v>
      </c>
      <c r="N27" s="16">
        <f t="shared" si="4"/>
        <v>375</v>
      </c>
      <c r="O27" s="16">
        <f t="shared" si="25"/>
        <v>0</v>
      </c>
      <c r="P27" s="17">
        <f t="shared" si="26"/>
        <v>1</v>
      </c>
    </row>
    <row r="28" spans="1:16" ht="15" customHeight="1" x14ac:dyDescent="0.25">
      <c r="A28" s="14" t="s">
        <v>94</v>
      </c>
      <c r="B28" s="14" t="s">
        <v>31</v>
      </c>
      <c r="C28" s="15">
        <v>0</v>
      </c>
      <c r="D28" s="15">
        <v>0</v>
      </c>
      <c r="E28" s="15">
        <v>0</v>
      </c>
      <c r="F28" s="15">
        <v>393</v>
      </c>
      <c r="G28" s="15">
        <v>377</v>
      </c>
      <c r="H28" s="15">
        <v>385</v>
      </c>
      <c r="I28" s="15">
        <v>0</v>
      </c>
      <c r="J28" s="15">
        <v>0</v>
      </c>
      <c r="K28" s="15">
        <v>0</v>
      </c>
      <c r="L28" s="14">
        <f t="shared" si="24"/>
        <v>1155</v>
      </c>
      <c r="M28" s="14" cm="1">
        <f t="array" ref="M28">SUM(LARGE((C28,D28,E28,F28,G28,H28,I28,J28,K28),{1,2,3,4,5,6}))</f>
        <v>1155</v>
      </c>
      <c r="N28" s="16">
        <f t="shared" si="4"/>
        <v>385</v>
      </c>
      <c r="O28" s="16">
        <f t="shared" si="25"/>
        <v>0</v>
      </c>
      <c r="P28" s="17">
        <f t="shared" si="26"/>
        <v>3</v>
      </c>
    </row>
    <row r="29" spans="1:16" ht="15" customHeight="1" x14ac:dyDescent="0.25">
      <c r="A29" s="14" t="s">
        <v>61</v>
      </c>
      <c r="B29" s="14" t="s">
        <v>31</v>
      </c>
      <c r="C29" s="15">
        <v>366</v>
      </c>
      <c r="D29" s="15">
        <v>324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4">
        <f t="shared" ref="L29" si="27">SUM(C29:K29)</f>
        <v>690</v>
      </c>
      <c r="M29" s="14" cm="1">
        <f t="array" ref="M29">SUM(LARGE((C29,D29,E29,F29,G29,H29,I29,J29,K29),{1,2,3,4,5,6}))</f>
        <v>690</v>
      </c>
      <c r="N29" s="16">
        <f t="shared" si="4"/>
        <v>345</v>
      </c>
      <c r="O29" s="16">
        <f t="shared" ref="O29" si="28">IF(P29 &gt; 5, M29/6, 0)</f>
        <v>0</v>
      </c>
      <c r="P29" s="17">
        <f t="shared" ref="P29" si="29">COUNTIF(C29:K29, "&gt;0")</f>
        <v>2</v>
      </c>
    </row>
    <row r="30" spans="1:16" ht="14.1" customHeight="1" x14ac:dyDescent="0.25">
      <c r="A30" s="14" t="s">
        <v>64</v>
      </c>
      <c r="B30" s="14" t="s">
        <v>31</v>
      </c>
      <c r="C30" s="15">
        <v>359</v>
      </c>
      <c r="D30" s="15">
        <v>0</v>
      </c>
      <c r="E30" s="15">
        <v>395</v>
      </c>
      <c r="F30" s="15">
        <v>401</v>
      </c>
      <c r="G30" s="15">
        <v>399</v>
      </c>
      <c r="H30" s="15">
        <v>407</v>
      </c>
      <c r="I30" s="15">
        <v>0</v>
      </c>
      <c r="J30" s="15">
        <v>0</v>
      </c>
      <c r="K30" s="15">
        <v>0</v>
      </c>
      <c r="L30" s="14">
        <f t="shared" ref="L30:L31" si="30">SUM(C30:K30)</f>
        <v>1961</v>
      </c>
      <c r="M30" s="14" cm="1">
        <f t="array" ref="M30">SUM(LARGE((C30,D30,E30,F30,G30,H30,I30,J30,K30),{1,2,3,4,5,6}))</f>
        <v>1961</v>
      </c>
      <c r="N30" s="16">
        <f>SUM(B30:K30)/(COUNTIF(B30:K30,"&gt;0"))</f>
        <v>392.2</v>
      </c>
      <c r="O30" s="16">
        <f>IF(P30 &gt; 5, M30/6, 0)</f>
        <v>0</v>
      </c>
      <c r="P30" s="17">
        <f>COUNTIF(C30:K30, "&gt;0")</f>
        <v>5</v>
      </c>
    </row>
    <row r="31" spans="1:16" ht="15" customHeight="1" x14ac:dyDescent="0.25">
      <c r="A31" s="14" t="s">
        <v>56</v>
      </c>
      <c r="B31" s="14" t="s">
        <v>31</v>
      </c>
      <c r="C31" s="15">
        <v>0</v>
      </c>
      <c r="D31" s="15">
        <v>369</v>
      </c>
      <c r="E31" s="15">
        <v>379</v>
      </c>
      <c r="F31" s="15">
        <v>0</v>
      </c>
      <c r="G31" s="15">
        <v>387</v>
      </c>
      <c r="H31" s="15">
        <v>381</v>
      </c>
      <c r="I31" s="15">
        <v>0</v>
      </c>
      <c r="J31" s="15">
        <v>0</v>
      </c>
      <c r="K31" s="15">
        <v>0</v>
      </c>
      <c r="L31" s="14">
        <f t="shared" si="30"/>
        <v>1516</v>
      </c>
      <c r="M31" s="14" cm="1">
        <f t="array" ref="M31">SUM(LARGE((C31,D31,E31,F31,G31,H31,I31,J31,K31),{1,2,3,4,5,6}))</f>
        <v>1516</v>
      </c>
      <c r="N31" s="16">
        <f>SUM(B31:K31)/(COUNTIF(B31:K31,"&gt;0"))</f>
        <v>379</v>
      </c>
      <c r="O31" s="16">
        <f t="shared" ref="O31" si="31">IF(P31 &gt; 5, M31/6, 0)</f>
        <v>0</v>
      </c>
      <c r="P31" s="17">
        <f t="shared" ref="P31" si="32">COUNTIF(C31:K31, "&gt;0")</f>
        <v>4</v>
      </c>
    </row>
    <row r="32" spans="1:16" ht="15" customHeight="1" x14ac:dyDescent="0.25">
      <c r="A32" s="14" t="s">
        <v>40</v>
      </c>
      <c r="B32" s="14" t="s">
        <v>31</v>
      </c>
      <c r="C32" s="15">
        <v>397</v>
      </c>
      <c r="D32" s="15">
        <v>394</v>
      </c>
      <c r="E32" s="15">
        <v>360</v>
      </c>
      <c r="F32" s="15">
        <v>394</v>
      </c>
      <c r="G32" s="15">
        <v>361</v>
      </c>
      <c r="H32" s="15">
        <v>0</v>
      </c>
      <c r="I32" s="15">
        <v>0</v>
      </c>
      <c r="J32" s="15">
        <v>0</v>
      </c>
      <c r="K32" s="15">
        <v>0</v>
      </c>
      <c r="L32" s="14">
        <f>SUM(C32:K32)</f>
        <v>1906</v>
      </c>
      <c r="M32" s="14" cm="1">
        <f t="array" ref="M32">SUM(LARGE((C32,D32,E32,F32,G32,H32,I32,J32,K32),{1,2,3,4,5,6}))</f>
        <v>1906</v>
      </c>
      <c r="N32" s="16">
        <f t="shared" si="4"/>
        <v>381.2</v>
      </c>
      <c r="O32" s="16">
        <f>IF(P32 &gt; 5, M32/6, 0)</f>
        <v>0</v>
      </c>
      <c r="P32" s="17">
        <f>COUNTIF(C32:K32, "&gt;0")</f>
        <v>5</v>
      </c>
    </row>
    <row r="33" spans="1:16" ht="15" customHeight="1" x14ac:dyDescent="0.25">
      <c r="A33" s="14" t="s">
        <v>91</v>
      </c>
      <c r="B33" s="14" t="s">
        <v>31</v>
      </c>
      <c r="C33" s="15">
        <v>0</v>
      </c>
      <c r="D33" s="15">
        <v>0</v>
      </c>
      <c r="E33" s="15">
        <v>349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4">
        <f t="shared" ref="L33" si="33">SUM(C33:K33)</f>
        <v>349</v>
      </c>
      <c r="M33" s="14" cm="1">
        <f t="array" ref="M33">SUM(LARGE((C33,D33,E33,F33,G33,H33,I33,J33,K33),{1,2,3,4,5,6}))</f>
        <v>349</v>
      </c>
      <c r="N33" s="16">
        <f t="shared" si="4"/>
        <v>349</v>
      </c>
      <c r="O33" s="16">
        <f t="shared" ref="O33" si="34">IF(P33 &gt; 5, M33/6, 0)</f>
        <v>0</v>
      </c>
      <c r="P33" s="17">
        <f t="shared" ref="P33" si="35">COUNTIF(C33:K33, "&gt;0")</f>
        <v>1</v>
      </c>
    </row>
    <row r="34" spans="1:16" ht="15" customHeight="1" x14ac:dyDescent="0.25">
      <c r="A34" s="14" t="s">
        <v>85</v>
      </c>
      <c r="B34" s="14" t="s">
        <v>31</v>
      </c>
      <c r="C34" s="15">
        <v>368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4">
        <f t="shared" ref="L34:L37" si="36">SUM(C34:K34)</f>
        <v>368</v>
      </c>
      <c r="M34" s="14" cm="1">
        <f t="array" ref="M34">SUM(LARGE((C34,D34,E34,F34,G34,H34,I34,J34,K34),{1,2,3,4,5,6}))</f>
        <v>368</v>
      </c>
      <c r="N34" s="16">
        <f t="shared" si="4"/>
        <v>368</v>
      </c>
      <c r="O34" s="16">
        <f t="shared" ref="O34:O37" si="37">IF(P34 &gt; 5, M34/6, 0)</f>
        <v>0</v>
      </c>
      <c r="P34" s="17">
        <f t="shared" ref="P34:P37" si="38">COUNTIF(C34:K34, "&gt;0")</f>
        <v>1</v>
      </c>
    </row>
    <row r="35" spans="1:16" ht="15" customHeight="1" x14ac:dyDescent="0.25">
      <c r="A35" s="14" t="s">
        <v>87</v>
      </c>
      <c r="B35" s="14" t="s">
        <v>31</v>
      </c>
      <c r="C35" s="15">
        <v>0</v>
      </c>
      <c r="D35" s="15">
        <v>359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4">
        <f t="shared" si="36"/>
        <v>359</v>
      </c>
      <c r="M35" s="14" cm="1">
        <f t="array" ref="M35">SUM(LARGE((C35,D35,E35,F35,G35,H35,I35,J35,K35),{1,2,3,4,5,6}))</f>
        <v>359</v>
      </c>
      <c r="N35" s="16">
        <f t="shared" si="4"/>
        <v>359</v>
      </c>
      <c r="O35" s="16">
        <f t="shared" si="37"/>
        <v>0</v>
      </c>
      <c r="P35" s="17">
        <f t="shared" si="38"/>
        <v>1</v>
      </c>
    </row>
    <row r="36" spans="1:16" ht="15" customHeight="1" x14ac:dyDescent="0.25">
      <c r="A36" s="14" t="s">
        <v>83</v>
      </c>
      <c r="B36" s="14" t="s">
        <v>31</v>
      </c>
      <c r="C36" s="15">
        <v>278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4">
        <f t="shared" ref="L36" si="39">SUM(C36:K36)</f>
        <v>278</v>
      </c>
      <c r="M36" s="14" cm="1">
        <f t="array" ref="M36">SUM(LARGE((C36,D36,E36,F36,G36,H36,I36,J36,K36),{1,2,3,4,5,6}))</f>
        <v>278</v>
      </c>
      <c r="N36" s="16">
        <f>SUM(B36:K36)/(COUNTIF(B36:K36,"&gt;0"))</f>
        <v>278</v>
      </c>
      <c r="O36" s="16">
        <f>IF(P36 &gt; 5, M36/6, 0)</f>
        <v>0</v>
      </c>
      <c r="P36" s="17">
        <f>COUNTIF(C36:K36, "&gt;0")</f>
        <v>1</v>
      </c>
    </row>
    <row r="37" spans="1:16" ht="15" customHeight="1" x14ac:dyDescent="0.25">
      <c r="A37" s="14" t="s">
        <v>72</v>
      </c>
      <c r="B37" s="14" t="s">
        <v>31</v>
      </c>
      <c r="C37" s="15">
        <v>372</v>
      </c>
      <c r="D37" s="15">
        <v>0</v>
      </c>
      <c r="E37" s="15">
        <v>373</v>
      </c>
      <c r="F37" s="15">
        <v>373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4">
        <f t="shared" si="36"/>
        <v>1118</v>
      </c>
      <c r="M37" s="14" cm="1">
        <f t="array" ref="M37">SUM(LARGE((C37,D37,E37,F37,G37,H37,I37,J37,K37),{1,2,3,4,5,6}))</f>
        <v>1118</v>
      </c>
      <c r="N37" s="16">
        <f t="shared" si="4"/>
        <v>372.66666666666669</v>
      </c>
      <c r="O37" s="16">
        <f t="shared" si="37"/>
        <v>0</v>
      </c>
      <c r="P37" s="17">
        <f t="shared" si="38"/>
        <v>3</v>
      </c>
    </row>
    <row r="38" spans="1:16" ht="15" customHeight="1" x14ac:dyDescent="0.25">
      <c r="A38" s="14" t="s">
        <v>42</v>
      </c>
      <c r="B38" s="14" t="s">
        <v>31</v>
      </c>
      <c r="C38" s="15">
        <v>381</v>
      </c>
      <c r="D38" s="15">
        <v>390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4">
        <f t="shared" si="3"/>
        <v>771</v>
      </c>
      <c r="M38" s="14" cm="1">
        <f t="array" ref="M38">SUM(LARGE((C38,D38,E38,F38,G38,H38,I38,J38,K38),{1,2,3,4,5,6}))</f>
        <v>771</v>
      </c>
      <c r="N38" s="16">
        <f t="shared" si="4"/>
        <v>385.5</v>
      </c>
      <c r="O38" s="16">
        <f t="shared" si="5"/>
        <v>0</v>
      </c>
      <c r="P38" s="17">
        <f t="shared" si="6"/>
        <v>2</v>
      </c>
    </row>
    <row r="39" spans="1:16" ht="15" customHeight="1" x14ac:dyDescent="0.25">
      <c r="A39" s="14"/>
      <c r="B39" s="14" t="s">
        <v>31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4">
        <f t="shared" si="3"/>
        <v>0</v>
      </c>
      <c r="M39" s="14" cm="1">
        <f t="array" ref="M39">SUM(LARGE((C39,D39,E39,F39,G39,H39,I39,J39,K39),{1,2,3,4,5,6}))</f>
        <v>0</v>
      </c>
      <c r="N39" s="16"/>
      <c r="O39" s="16">
        <f t="shared" si="5"/>
        <v>0</v>
      </c>
      <c r="P39" s="17">
        <f t="shared" si="6"/>
        <v>0</v>
      </c>
    </row>
    <row r="40" spans="1:16" ht="15" customHeight="1" x14ac:dyDescent="0.25">
      <c r="A40" s="14"/>
      <c r="B40" s="14" t="s">
        <v>31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4">
        <f t="shared" si="3"/>
        <v>0</v>
      </c>
      <c r="M40" s="14" cm="1">
        <f t="array" ref="M40">SUM(LARGE((C40,D40,E40,F40,G40,H40,I40,J40,K40),{1,2,3,4,5,6}))</f>
        <v>0</v>
      </c>
      <c r="N40" s="16"/>
      <c r="O40" s="16">
        <f t="shared" si="5"/>
        <v>0</v>
      </c>
      <c r="P40" s="17">
        <f t="shared" si="6"/>
        <v>0</v>
      </c>
    </row>
    <row r="41" spans="1:16" ht="15" customHeight="1" x14ac:dyDescent="0.25">
      <c r="A41" s="14"/>
      <c r="B41" s="14"/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4">
        <f t="shared" si="3"/>
        <v>0</v>
      </c>
      <c r="M41" s="14" cm="1">
        <f t="array" ref="M41">SUM(LARGE((C41,D41,E41,F41,G41,H41,I41,J41,K41),{1,2,3,4,5,6}))</f>
        <v>0</v>
      </c>
      <c r="N41" s="16"/>
      <c r="O41" s="16">
        <f t="shared" si="5"/>
        <v>0</v>
      </c>
      <c r="P41" s="17">
        <f t="shared" si="6"/>
        <v>0</v>
      </c>
    </row>
    <row r="42" spans="1:16" ht="15" customHeight="1" x14ac:dyDescent="0.25">
      <c r="A42" s="14"/>
      <c r="B42" s="14"/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4">
        <f t="shared" si="3"/>
        <v>0</v>
      </c>
      <c r="M42" s="14" cm="1">
        <f t="array" ref="M42">SUM(LARGE((C42,D42,E42,F42,G42,H42,I42,J42,K42),{1,2,3,4,5,6}))</f>
        <v>0</v>
      </c>
      <c r="N42" s="16"/>
      <c r="O42" s="16">
        <f t="shared" si="5"/>
        <v>0</v>
      </c>
      <c r="P42" s="17">
        <f t="shared" si="6"/>
        <v>0</v>
      </c>
    </row>
    <row r="43" spans="1:16" ht="15" customHeight="1" x14ac:dyDescent="0.25">
      <c r="A43" s="14"/>
      <c r="B43" s="14"/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4">
        <f t="shared" si="3"/>
        <v>0</v>
      </c>
      <c r="M43" s="14" cm="1">
        <f t="array" ref="M43">SUM(LARGE((C43,D43,E43,F43,G43,H43,I43,J43,K43),{1,2,3,4,5,6}))</f>
        <v>0</v>
      </c>
      <c r="N43" s="16"/>
      <c r="O43" s="16">
        <f t="shared" si="5"/>
        <v>0</v>
      </c>
      <c r="P43" s="17">
        <f t="shared" si="6"/>
        <v>0</v>
      </c>
    </row>
    <row r="44" spans="1:16" ht="15" customHeight="1" x14ac:dyDescent="0.25">
      <c r="A44" s="14"/>
      <c r="B44" s="14"/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4">
        <f t="shared" si="3"/>
        <v>0</v>
      </c>
      <c r="M44" s="14" cm="1">
        <f t="array" ref="M44">SUM(LARGE((C44,D44,E44,F44,G44,H44,I44,J44,K44),{1,2,3,4,5,6}))</f>
        <v>0</v>
      </c>
      <c r="N44" s="16"/>
      <c r="O44" s="16">
        <f t="shared" si="5"/>
        <v>0</v>
      </c>
      <c r="P44" s="17">
        <f t="shared" si="6"/>
        <v>0</v>
      </c>
    </row>
    <row r="45" spans="1:16" ht="15" customHeight="1" x14ac:dyDescent="0.25">
      <c r="A45" s="14"/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4">
        <f>SUM(C45:K45)</f>
        <v>0</v>
      </c>
      <c r="M45" s="14" cm="1">
        <f t="array" ref="M45">SUM(LARGE((C45,D45,E45,F45,G45,H45,I45,J45,K45),{1,2,3,4,5,6}))</f>
        <v>0</v>
      </c>
      <c r="N45" s="16"/>
      <c r="O45" s="16">
        <f t="shared" si="5"/>
        <v>0</v>
      </c>
      <c r="P45" s="17">
        <f t="shared" si="6"/>
        <v>0</v>
      </c>
    </row>
  </sheetData>
  <sortState xmlns:xlrd2="http://schemas.microsoft.com/office/spreadsheetml/2017/richdata2" ref="A6:O30">
    <sortCondition ref="B6:B30"/>
  </sortState>
  <mergeCells count="3">
    <mergeCell ref="L1:L3"/>
    <mergeCell ref="M1:M3"/>
    <mergeCell ref="P1:P2"/>
  </mergeCells>
  <phoneticPr fontId="2" type="noConversion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36A00-0E5E-46ED-A3A6-231412D4AD19}">
  <dimension ref="A1:X27"/>
  <sheetViews>
    <sheetView workbookViewId="0">
      <selection activeCell="W13" sqref="W13"/>
    </sheetView>
  </sheetViews>
  <sheetFormatPr defaultRowHeight="15" x14ac:dyDescent="0.25"/>
  <cols>
    <col min="1" max="1" width="38.5703125" customWidth="1"/>
    <col min="2" max="2" width="12.7109375" customWidth="1"/>
    <col min="3" max="3" width="9.140625" style="6" customWidth="1"/>
    <col min="4" max="4" width="5.85546875" style="6" customWidth="1"/>
    <col min="5" max="5" width="6.85546875" style="6" customWidth="1"/>
    <col min="6" max="6" width="5.85546875" style="6" customWidth="1"/>
    <col min="7" max="7" width="6.140625" style="6" customWidth="1"/>
    <col min="8" max="8" width="6.42578125" style="6" customWidth="1"/>
    <col min="9" max="9" width="6.7109375" style="6" customWidth="1"/>
    <col min="10" max="10" width="6.140625" style="6" customWidth="1"/>
    <col min="11" max="11" width="7.5703125" style="6" customWidth="1"/>
    <col min="12" max="14" width="6.5703125" style="6" customWidth="1"/>
    <col min="15" max="15" width="8.28515625" style="6" customWidth="1"/>
    <col min="16" max="16" width="6.140625" style="6" customWidth="1"/>
    <col min="17" max="17" width="8.140625" style="6" customWidth="1"/>
    <col min="18" max="18" width="5.5703125" style="6" customWidth="1"/>
    <col min="19" max="19" width="7" style="6" customWidth="1"/>
    <col min="20" max="20" width="7.140625" style="6" customWidth="1"/>
    <col min="21" max="21" width="6.42578125" style="6" customWidth="1"/>
    <col min="22" max="22" width="6.85546875" style="6" customWidth="1"/>
    <col min="23" max="23" width="9" customWidth="1"/>
  </cols>
  <sheetData>
    <row r="1" spans="1:24" s="3" customFormat="1" ht="15" customHeight="1" x14ac:dyDescent="0.25">
      <c r="A1" s="2" t="s">
        <v>82</v>
      </c>
      <c r="B1" s="2" t="s">
        <v>60</v>
      </c>
      <c r="C1" s="4" t="s">
        <v>4</v>
      </c>
      <c r="D1" s="4" t="s">
        <v>19</v>
      </c>
      <c r="E1" s="4" t="s">
        <v>10</v>
      </c>
      <c r="F1" s="4" t="s">
        <v>20</v>
      </c>
      <c r="G1" s="4" t="s">
        <v>11</v>
      </c>
      <c r="H1" s="4" t="s">
        <v>21</v>
      </c>
      <c r="I1" s="4" t="s">
        <v>12</v>
      </c>
      <c r="J1" s="4" t="s">
        <v>22</v>
      </c>
      <c r="K1" s="4" t="s">
        <v>13</v>
      </c>
      <c r="L1" s="4" t="s">
        <v>23</v>
      </c>
      <c r="M1" s="4" t="s">
        <v>14</v>
      </c>
      <c r="N1" s="4" t="s">
        <v>24</v>
      </c>
      <c r="O1" s="4" t="s">
        <v>15</v>
      </c>
      <c r="P1" s="4" t="s">
        <v>25</v>
      </c>
      <c r="Q1" s="4" t="s">
        <v>16</v>
      </c>
      <c r="R1" s="4" t="s">
        <v>26</v>
      </c>
      <c r="S1" s="4" t="s">
        <v>17</v>
      </c>
      <c r="T1" s="4" t="s">
        <v>27</v>
      </c>
      <c r="U1" s="4" t="s">
        <v>18</v>
      </c>
      <c r="V1" s="4" t="s">
        <v>28</v>
      </c>
      <c r="W1" s="43"/>
    </row>
    <row r="2" spans="1:24" s="3" customFormat="1" ht="15" customHeight="1" x14ac:dyDescent="0.25">
      <c r="A2" s="2" t="s">
        <v>29</v>
      </c>
      <c r="B2" s="2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3"/>
    </row>
    <row r="3" spans="1:24" s="3" customFormat="1" ht="15" customHeight="1" x14ac:dyDescent="0.25">
      <c r="A3" s="2" t="s">
        <v>0</v>
      </c>
      <c r="B3" s="2"/>
      <c r="C3" s="4" t="s">
        <v>2</v>
      </c>
      <c r="D3" s="4"/>
      <c r="E3" s="4" t="s">
        <v>2</v>
      </c>
      <c r="F3" s="4"/>
      <c r="G3" s="4" t="s">
        <v>2</v>
      </c>
      <c r="H3" s="4"/>
      <c r="I3" s="4" t="s">
        <v>2</v>
      </c>
      <c r="J3" s="4"/>
      <c r="K3" s="4" t="s">
        <v>2</v>
      </c>
      <c r="L3" s="4"/>
      <c r="M3" s="4" t="s">
        <v>2</v>
      </c>
      <c r="N3" s="4"/>
      <c r="O3" s="4" t="s">
        <v>2</v>
      </c>
      <c r="P3" s="4"/>
      <c r="Q3" s="4" t="s">
        <v>2</v>
      </c>
      <c r="R3" s="4"/>
      <c r="S3" s="4" t="s">
        <v>2</v>
      </c>
      <c r="T3" s="4"/>
      <c r="U3" s="4" t="s">
        <v>2</v>
      </c>
      <c r="V3" s="4"/>
      <c r="W3" s="43"/>
    </row>
    <row r="4" spans="1:24" ht="15" customHeight="1" x14ac:dyDescent="0.25">
      <c r="A4" s="34" t="s">
        <v>39</v>
      </c>
      <c r="B4" s="35" t="s">
        <v>30</v>
      </c>
      <c r="C4" s="20">
        <v>50</v>
      </c>
      <c r="D4" s="20">
        <v>4</v>
      </c>
      <c r="E4" s="20">
        <v>50</v>
      </c>
      <c r="F4" s="20">
        <v>2</v>
      </c>
      <c r="G4" s="20">
        <v>50</v>
      </c>
      <c r="H4" s="20">
        <v>3</v>
      </c>
      <c r="I4" s="20">
        <v>50</v>
      </c>
      <c r="J4" s="20">
        <v>4</v>
      </c>
      <c r="K4" s="20">
        <v>50</v>
      </c>
      <c r="L4" s="20">
        <v>4</v>
      </c>
      <c r="M4" s="20">
        <v>50</v>
      </c>
      <c r="N4" s="20">
        <v>2</v>
      </c>
      <c r="O4" s="20">
        <v>50</v>
      </c>
      <c r="P4" s="20">
        <v>2</v>
      </c>
      <c r="Q4" s="20">
        <v>50</v>
      </c>
      <c r="R4" s="20">
        <v>3</v>
      </c>
      <c r="S4" s="20">
        <v>50</v>
      </c>
      <c r="T4" s="20">
        <v>2</v>
      </c>
      <c r="U4" s="20">
        <v>50</v>
      </c>
      <c r="V4" s="20">
        <v>0</v>
      </c>
      <c r="W4" s="35">
        <f>C4+E4+G4+I4+K4+M4+O4+Q4+S4+U4</f>
        <v>500</v>
      </c>
      <c r="X4" s="35">
        <f>D4+F4+H4+J4+L4+N4+P4+R4+T4+V4</f>
        <v>26</v>
      </c>
    </row>
    <row r="5" spans="1:24" ht="15" customHeight="1" x14ac:dyDescent="0.25">
      <c r="A5" s="2" t="s">
        <v>89</v>
      </c>
      <c r="B5" s="1" t="s">
        <v>30</v>
      </c>
      <c r="C5" s="5">
        <v>50</v>
      </c>
      <c r="D5" s="5">
        <v>2</v>
      </c>
      <c r="E5" s="5">
        <v>50</v>
      </c>
      <c r="F5" s="5">
        <v>3</v>
      </c>
      <c r="G5" s="5">
        <v>50</v>
      </c>
      <c r="H5" s="5">
        <v>2</v>
      </c>
      <c r="I5" s="5">
        <v>49</v>
      </c>
      <c r="J5" s="5">
        <v>3</v>
      </c>
      <c r="K5" s="5">
        <v>49</v>
      </c>
      <c r="L5" s="5">
        <v>4</v>
      </c>
      <c r="M5" s="5">
        <v>50</v>
      </c>
      <c r="N5" s="5">
        <v>0</v>
      </c>
      <c r="O5" s="5">
        <v>50</v>
      </c>
      <c r="P5" s="5">
        <v>2</v>
      </c>
      <c r="Q5" s="5">
        <v>50</v>
      </c>
      <c r="R5" s="5">
        <v>1</v>
      </c>
      <c r="S5" s="5">
        <v>50</v>
      </c>
      <c r="T5" s="5">
        <v>4</v>
      </c>
      <c r="U5" s="5">
        <v>50</v>
      </c>
      <c r="V5" s="5">
        <v>1</v>
      </c>
      <c r="W5" s="1">
        <f t="shared" ref="W5:X11" si="0">C5+E5+G5+I5+K5+M5+O5+Q5+S5+U5</f>
        <v>498</v>
      </c>
      <c r="X5" s="1">
        <f t="shared" si="0"/>
        <v>22</v>
      </c>
    </row>
    <row r="6" spans="1:24" ht="15" customHeight="1" x14ac:dyDescent="0.25">
      <c r="A6" s="2" t="s">
        <v>38</v>
      </c>
      <c r="B6" s="1" t="s">
        <v>30</v>
      </c>
      <c r="C6" s="5">
        <v>49</v>
      </c>
      <c r="D6" s="5">
        <v>2</v>
      </c>
      <c r="E6" s="5">
        <v>50</v>
      </c>
      <c r="F6" s="5">
        <v>1</v>
      </c>
      <c r="G6" s="5">
        <v>50</v>
      </c>
      <c r="H6" s="5">
        <v>3</v>
      </c>
      <c r="I6" s="5">
        <v>49</v>
      </c>
      <c r="J6" s="5">
        <v>1</v>
      </c>
      <c r="K6" s="5">
        <v>50</v>
      </c>
      <c r="L6" s="5">
        <v>3</v>
      </c>
      <c r="M6" s="5">
        <v>49</v>
      </c>
      <c r="N6" s="5">
        <v>2</v>
      </c>
      <c r="O6" s="5">
        <v>50</v>
      </c>
      <c r="P6" s="5">
        <v>1</v>
      </c>
      <c r="Q6" s="5">
        <v>50</v>
      </c>
      <c r="R6" s="5">
        <v>0</v>
      </c>
      <c r="S6" s="5">
        <v>50</v>
      </c>
      <c r="T6" s="5">
        <v>0</v>
      </c>
      <c r="U6" s="5">
        <v>50</v>
      </c>
      <c r="V6" s="5">
        <v>2</v>
      </c>
      <c r="W6" s="1">
        <f>C6+E6+G6+I6+K6+M6+O6+Q6+S6+U6</f>
        <v>497</v>
      </c>
      <c r="X6" s="1">
        <f>D6+F6+H6+J6+L6+N6+P6+R6+T6+V6</f>
        <v>15</v>
      </c>
    </row>
    <row r="7" spans="1:24" ht="15" customHeight="1" x14ac:dyDescent="0.25">
      <c r="A7" s="2" t="s">
        <v>34</v>
      </c>
      <c r="B7" s="1" t="s">
        <v>30</v>
      </c>
      <c r="C7" s="5">
        <v>49</v>
      </c>
      <c r="D7" s="5">
        <v>3</v>
      </c>
      <c r="E7" s="5">
        <v>50</v>
      </c>
      <c r="F7" s="5">
        <v>2</v>
      </c>
      <c r="G7" s="5">
        <v>50</v>
      </c>
      <c r="H7" s="5">
        <v>3</v>
      </c>
      <c r="I7" s="5">
        <v>50</v>
      </c>
      <c r="J7" s="5">
        <v>3</v>
      </c>
      <c r="K7" s="5">
        <v>50</v>
      </c>
      <c r="L7" s="5">
        <v>1</v>
      </c>
      <c r="M7" s="5">
        <v>50</v>
      </c>
      <c r="N7" s="5">
        <v>1</v>
      </c>
      <c r="O7" s="5">
        <v>49</v>
      </c>
      <c r="P7" s="5">
        <v>3</v>
      </c>
      <c r="Q7" s="5">
        <v>50</v>
      </c>
      <c r="R7" s="5">
        <v>2</v>
      </c>
      <c r="S7" s="5">
        <v>49</v>
      </c>
      <c r="T7" s="5">
        <v>0</v>
      </c>
      <c r="U7" s="5">
        <v>49</v>
      </c>
      <c r="V7" s="5">
        <v>0</v>
      </c>
      <c r="W7" s="1">
        <f>C7+E7+G7+I7+K7+M7+O7+Q7+S7+U7</f>
        <v>496</v>
      </c>
      <c r="X7" s="1">
        <v>13</v>
      </c>
    </row>
    <row r="8" spans="1:24" ht="15" customHeight="1" x14ac:dyDescent="0.25">
      <c r="A8" s="2" t="s">
        <v>40</v>
      </c>
      <c r="B8" s="1" t="s">
        <v>30</v>
      </c>
      <c r="C8" s="5">
        <v>48</v>
      </c>
      <c r="D8" s="5">
        <v>3</v>
      </c>
      <c r="E8" s="5">
        <v>49</v>
      </c>
      <c r="F8" s="5">
        <v>2</v>
      </c>
      <c r="G8" s="5">
        <v>50</v>
      </c>
      <c r="H8" s="5">
        <v>2</v>
      </c>
      <c r="I8" s="5">
        <v>50</v>
      </c>
      <c r="J8" s="5">
        <v>1</v>
      </c>
      <c r="K8" s="5">
        <v>50</v>
      </c>
      <c r="L8" s="5">
        <v>2</v>
      </c>
      <c r="M8" s="5">
        <v>50</v>
      </c>
      <c r="N8" s="5">
        <v>2</v>
      </c>
      <c r="O8" s="5">
        <v>50</v>
      </c>
      <c r="P8" s="5">
        <v>0</v>
      </c>
      <c r="Q8" s="5">
        <v>50</v>
      </c>
      <c r="R8" s="5">
        <v>0</v>
      </c>
      <c r="S8" s="5">
        <v>48</v>
      </c>
      <c r="T8" s="5">
        <v>0</v>
      </c>
      <c r="U8" s="5">
        <v>48</v>
      </c>
      <c r="V8" s="5">
        <v>0</v>
      </c>
      <c r="W8" s="1">
        <f t="shared" si="0"/>
        <v>493</v>
      </c>
      <c r="X8" s="1">
        <f t="shared" si="0"/>
        <v>12</v>
      </c>
    </row>
    <row r="9" spans="1:24" ht="15" customHeight="1" x14ac:dyDescent="0.25">
      <c r="A9" s="2" t="s">
        <v>9</v>
      </c>
      <c r="B9" s="1" t="s">
        <v>30</v>
      </c>
      <c r="C9" s="5">
        <v>50</v>
      </c>
      <c r="D9" s="5">
        <v>1</v>
      </c>
      <c r="E9" s="5">
        <v>50</v>
      </c>
      <c r="F9" s="5">
        <v>3</v>
      </c>
      <c r="G9" s="5">
        <v>45</v>
      </c>
      <c r="H9" s="5">
        <v>3</v>
      </c>
      <c r="I9" s="5">
        <v>50</v>
      </c>
      <c r="J9" s="5">
        <v>2</v>
      </c>
      <c r="K9" s="5">
        <v>50</v>
      </c>
      <c r="L9" s="5">
        <v>2</v>
      </c>
      <c r="M9" s="5">
        <v>50</v>
      </c>
      <c r="N9" s="5">
        <v>1</v>
      </c>
      <c r="O9" s="5">
        <v>50</v>
      </c>
      <c r="P9" s="5">
        <v>0</v>
      </c>
      <c r="Q9" s="5">
        <v>50</v>
      </c>
      <c r="R9" s="5">
        <v>1</v>
      </c>
      <c r="S9" s="5">
        <v>48</v>
      </c>
      <c r="T9" s="5">
        <v>1</v>
      </c>
      <c r="U9" s="5">
        <v>50</v>
      </c>
      <c r="V9" s="5">
        <v>0</v>
      </c>
      <c r="W9" s="1">
        <f t="shared" si="0"/>
        <v>493</v>
      </c>
      <c r="X9" s="1">
        <f t="shared" si="0"/>
        <v>14</v>
      </c>
    </row>
    <row r="10" spans="1:24" ht="15" customHeight="1" x14ac:dyDescent="0.25">
      <c r="A10" s="1" t="s">
        <v>59</v>
      </c>
      <c r="B10" s="1" t="s">
        <v>31</v>
      </c>
      <c r="C10" s="5">
        <v>50</v>
      </c>
      <c r="D10" s="5">
        <v>0</v>
      </c>
      <c r="E10" s="5">
        <v>50</v>
      </c>
      <c r="F10" s="5">
        <v>3</v>
      </c>
      <c r="G10" s="5">
        <v>50</v>
      </c>
      <c r="H10" s="5">
        <v>4</v>
      </c>
      <c r="I10" s="5">
        <v>50</v>
      </c>
      <c r="J10" s="5">
        <v>2</v>
      </c>
      <c r="K10" s="5">
        <v>50</v>
      </c>
      <c r="L10" s="5">
        <v>2</v>
      </c>
      <c r="M10" s="5">
        <v>49</v>
      </c>
      <c r="N10" s="5">
        <v>0</v>
      </c>
      <c r="O10" s="5">
        <v>50</v>
      </c>
      <c r="P10" s="5">
        <v>0</v>
      </c>
      <c r="Q10" s="5">
        <v>50</v>
      </c>
      <c r="R10" s="5">
        <v>2</v>
      </c>
      <c r="S10" s="5">
        <v>48</v>
      </c>
      <c r="T10" s="5">
        <v>1</v>
      </c>
      <c r="U10" s="5">
        <v>40</v>
      </c>
      <c r="V10" s="5">
        <v>2</v>
      </c>
      <c r="W10" s="1">
        <f t="shared" si="0"/>
        <v>487</v>
      </c>
      <c r="X10" s="1">
        <f t="shared" si="0"/>
        <v>16</v>
      </c>
    </row>
    <row r="11" spans="1:24" ht="15" customHeight="1" x14ac:dyDescent="0.25">
      <c r="A11" s="2" t="s">
        <v>7</v>
      </c>
      <c r="B11" s="1" t="s">
        <v>30</v>
      </c>
      <c r="C11" s="5">
        <v>49</v>
      </c>
      <c r="D11" s="5">
        <v>2</v>
      </c>
      <c r="E11" s="5">
        <v>50</v>
      </c>
      <c r="F11" s="5">
        <v>2</v>
      </c>
      <c r="G11" s="5">
        <v>50</v>
      </c>
      <c r="H11" s="5">
        <v>3</v>
      </c>
      <c r="I11" s="5">
        <v>49</v>
      </c>
      <c r="J11" s="5">
        <v>1</v>
      </c>
      <c r="K11" s="5">
        <v>49</v>
      </c>
      <c r="L11" s="5">
        <v>1</v>
      </c>
      <c r="M11" s="5">
        <v>45</v>
      </c>
      <c r="N11" s="5">
        <v>0</v>
      </c>
      <c r="O11" s="5">
        <v>47</v>
      </c>
      <c r="P11" s="5">
        <v>0</v>
      </c>
      <c r="Q11" s="5">
        <v>48</v>
      </c>
      <c r="R11" s="5">
        <v>0</v>
      </c>
      <c r="S11" s="5">
        <v>48</v>
      </c>
      <c r="T11" s="5">
        <v>0</v>
      </c>
      <c r="U11" s="5">
        <v>48</v>
      </c>
      <c r="V11" s="5">
        <v>0</v>
      </c>
      <c r="W11" s="1">
        <f t="shared" si="0"/>
        <v>483</v>
      </c>
      <c r="X11" s="1">
        <f t="shared" si="0"/>
        <v>9</v>
      </c>
    </row>
    <row r="12" spans="1:24" ht="15" customHeight="1" x14ac:dyDescent="0.25">
      <c r="A12" s="1" t="s">
        <v>90</v>
      </c>
      <c r="B12" s="1" t="s">
        <v>30</v>
      </c>
      <c r="C12" s="5">
        <v>50</v>
      </c>
      <c r="D12" s="5">
        <v>2</v>
      </c>
      <c r="E12" s="5">
        <v>50</v>
      </c>
      <c r="F12" s="5">
        <v>2</v>
      </c>
      <c r="G12" s="5">
        <v>47</v>
      </c>
      <c r="H12" s="5">
        <v>2</v>
      </c>
      <c r="I12" s="5">
        <v>49</v>
      </c>
      <c r="J12" s="5">
        <v>4</v>
      </c>
      <c r="K12" s="5">
        <v>50</v>
      </c>
      <c r="L12" s="5">
        <v>2</v>
      </c>
      <c r="M12" s="5">
        <v>48</v>
      </c>
      <c r="N12" s="5">
        <v>1</v>
      </c>
      <c r="O12" s="5">
        <v>49</v>
      </c>
      <c r="P12" s="5">
        <v>0</v>
      </c>
      <c r="Q12" s="5">
        <v>47</v>
      </c>
      <c r="R12" s="5">
        <v>1</v>
      </c>
      <c r="S12" s="5">
        <v>43</v>
      </c>
      <c r="T12" s="5">
        <v>1</v>
      </c>
      <c r="U12" s="5">
        <v>44</v>
      </c>
      <c r="V12" s="5">
        <v>0</v>
      </c>
      <c r="W12" s="1">
        <f>C12+E12+G12+I12+K12+M12+O12+Q12+S12+U12</f>
        <v>477</v>
      </c>
      <c r="X12" s="1">
        <f>D12+F12+H12+J12+L12+N12+P12+R12+T12+V12</f>
        <v>15</v>
      </c>
    </row>
    <row r="13" spans="1:24" ht="15" customHeight="1" x14ac:dyDescent="0.25">
      <c r="A13" s="2" t="s">
        <v>6</v>
      </c>
      <c r="B13" s="1" t="s">
        <v>30</v>
      </c>
      <c r="C13" s="5">
        <v>42</v>
      </c>
      <c r="D13" s="5">
        <v>0</v>
      </c>
      <c r="E13" s="5">
        <v>47</v>
      </c>
      <c r="F13" s="5">
        <v>0</v>
      </c>
      <c r="G13" s="5">
        <v>49</v>
      </c>
      <c r="H13" s="5">
        <v>0</v>
      </c>
      <c r="I13" s="5">
        <v>48</v>
      </c>
      <c r="J13" s="5">
        <v>0</v>
      </c>
      <c r="K13" s="5">
        <v>43</v>
      </c>
      <c r="L13" s="5">
        <v>1</v>
      </c>
      <c r="M13" s="5">
        <v>20</v>
      </c>
      <c r="N13" s="5">
        <v>0</v>
      </c>
      <c r="O13" s="5">
        <v>48</v>
      </c>
      <c r="P13" s="5">
        <v>0</v>
      </c>
      <c r="Q13" s="5">
        <v>44</v>
      </c>
      <c r="R13" s="5">
        <v>0</v>
      </c>
      <c r="S13" s="5">
        <v>47</v>
      </c>
      <c r="T13" s="5">
        <v>0</v>
      </c>
      <c r="U13" s="5">
        <v>48</v>
      </c>
      <c r="V13" s="5">
        <v>1</v>
      </c>
      <c r="W13" s="1">
        <f>C13+E13+G13+I13+K13+M13+O13+Q13+S13+U13</f>
        <v>436</v>
      </c>
      <c r="X13" s="1">
        <f>D13+F13+H13+J13+L13+N13+P13+R13+T13+V13</f>
        <v>2</v>
      </c>
    </row>
    <row r="14" spans="1:24" ht="15" customHeight="1" x14ac:dyDescent="0.25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1"/>
      <c r="X14" s="1"/>
    </row>
    <row r="15" spans="1:24" ht="15" customHeight="1" x14ac:dyDescent="0.25">
      <c r="A15" s="2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1"/>
      <c r="X15" s="1"/>
    </row>
    <row r="16" spans="1:24" ht="15" customHeight="1" x14ac:dyDescent="0.25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1"/>
      <c r="X16" s="1"/>
    </row>
    <row r="17" spans="1:24" ht="15" customHeight="1" x14ac:dyDescent="0.25"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1"/>
      <c r="X17" s="1"/>
    </row>
    <row r="18" spans="1:24" ht="15" customHeight="1" x14ac:dyDescent="0.25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1"/>
      <c r="X18" s="1"/>
    </row>
    <row r="19" spans="1:24" ht="15" customHeight="1" x14ac:dyDescent="0.25">
      <c r="A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1"/>
      <c r="X19" s="1"/>
    </row>
    <row r="20" spans="1:24" ht="15" customHeight="1" x14ac:dyDescent="0.25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1"/>
      <c r="X20" s="1"/>
    </row>
    <row r="21" spans="1:24" ht="15" customHeight="1" x14ac:dyDescent="0.25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1"/>
      <c r="X21" s="1"/>
    </row>
    <row r="22" spans="1:24" ht="15" customHeight="1" x14ac:dyDescent="0.25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1"/>
      <c r="X22" s="1"/>
    </row>
    <row r="23" spans="1:24" ht="15" customHeight="1" x14ac:dyDescent="0.25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1"/>
      <c r="X23" s="1"/>
    </row>
    <row r="24" spans="1:24" ht="15" customHeight="1" x14ac:dyDescent="0.25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1"/>
      <c r="X24" s="1"/>
    </row>
    <row r="25" spans="1:24" ht="15" customHeight="1" x14ac:dyDescent="0.25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1"/>
      <c r="X25" s="1"/>
    </row>
    <row r="26" spans="1:24" ht="15" customHeight="1" x14ac:dyDescent="0.25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1"/>
      <c r="X26" s="1"/>
    </row>
    <row r="27" spans="1:24" ht="15" customHeight="1" x14ac:dyDescent="0.25">
      <c r="A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1"/>
      <c r="X27" s="1"/>
    </row>
  </sheetData>
  <mergeCells count="1">
    <mergeCell ref="W1:W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F6A40-E235-497E-8DEB-6D745AA3ED16}">
  <dimension ref="A1:S39"/>
  <sheetViews>
    <sheetView workbookViewId="0">
      <selection activeCell="A32" sqref="A32:XFD33"/>
    </sheetView>
  </sheetViews>
  <sheetFormatPr defaultRowHeight="15" x14ac:dyDescent="0.25"/>
  <cols>
    <col min="1" max="1" width="17.28515625" customWidth="1"/>
    <col min="2" max="2" width="16.5703125" customWidth="1"/>
    <col min="4" max="4" width="9.7109375" customWidth="1"/>
    <col min="7" max="7" width="9.140625" style="27"/>
    <col min="8" max="11" width="6.7109375" customWidth="1"/>
    <col min="12" max="12" width="12.42578125" customWidth="1"/>
    <col min="16" max="16" width="15.7109375" customWidth="1"/>
    <col min="17" max="17" width="5.7109375" style="6" customWidth="1"/>
  </cols>
  <sheetData>
    <row r="1" spans="1:19" x14ac:dyDescent="0.25">
      <c r="A1" s="31">
        <v>46221</v>
      </c>
      <c r="C1" t="s">
        <v>43</v>
      </c>
      <c r="H1" t="s">
        <v>45</v>
      </c>
      <c r="L1" t="s">
        <v>44</v>
      </c>
      <c r="Q1" s="6" t="s">
        <v>45</v>
      </c>
    </row>
    <row r="2" spans="1:19" x14ac:dyDescent="0.25">
      <c r="C2" t="s">
        <v>4</v>
      </c>
      <c r="D2" t="s">
        <v>10</v>
      </c>
      <c r="E2" t="s">
        <v>11</v>
      </c>
      <c r="F2" t="s">
        <v>12</v>
      </c>
      <c r="G2" s="27" t="s">
        <v>46</v>
      </c>
      <c r="L2" t="s">
        <v>4</v>
      </c>
      <c r="M2" t="s">
        <v>10</v>
      </c>
      <c r="N2" t="s">
        <v>11</v>
      </c>
      <c r="O2" t="s">
        <v>12</v>
      </c>
      <c r="P2" t="s">
        <v>47</v>
      </c>
    </row>
    <row r="3" spans="1:19" x14ac:dyDescent="0.25">
      <c r="A3" s="14" t="s">
        <v>39</v>
      </c>
      <c r="B3" s="14" t="s">
        <v>30</v>
      </c>
      <c r="C3" s="15">
        <v>48</v>
      </c>
      <c r="D3" s="15">
        <v>47</v>
      </c>
      <c r="E3" s="15">
        <v>49</v>
      </c>
      <c r="F3" s="15">
        <v>46</v>
      </c>
      <c r="G3" s="27">
        <f t="shared" ref="G3" si="0">SUM(C3:F3)</f>
        <v>190</v>
      </c>
      <c r="H3" s="22">
        <v>4</v>
      </c>
      <c r="I3" s="5"/>
      <c r="J3" s="5"/>
      <c r="K3" s="5"/>
      <c r="L3" s="23">
        <v>0.872</v>
      </c>
      <c r="M3" s="23">
        <v>0.79700000000000004</v>
      </c>
      <c r="N3" s="23">
        <v>1.0049999999999999</v>
      </c>
      <c r="O3" s="23">
        <v>1.2889999999999999</v>
      </c>
      <c r="P3" s="24">
        <f t="shared" ref="P3" si="1">SUM(L3:O3)/4</f>
        <v>0.99075000000000002</v>
      </c>
      <c r="Q3" s="6">
        <v>1</v>
      </c>
      <c r="S3" s="5">
        <f t="shared" ref="S3" si="2">SUM(H3+Q3)</f>
        <v>5</v>
      </c>
    </row>
    <row r="4" spans="1:19" x14ac:dyDescent="0.25">
      <c r="A4" s="14" t="s">
        <v>9</v>
      </c>
      <c r="B4" s="14" t="s">
        <v>30</v>
      </c>
      <c r="C4" s="15">
        <v>50</v>
      </c>
      <c r="D4" s="15">
        <v>49</v>
      </c>
      <c r="E4" s="15">
        <v>49</v>
      </c>
      <c r="F4" s="15">
        <v>45</v>
      </c>
      <c r="G4" s="27">
        <f t="shared" ref="G4" si="3">SUM(C4:F4)</f>
        <v>193</v>
      </c>
      <c r="H4" s="22">
        <v>3</v>
      </c>
      <c r="I4" s="5"/>
      <c r="J4" s="5"/>
      <c r="K4" s="5"/>
      <c r="L4" s="23">
        <v>0.59399999999999997</v>
      </c>
      <c r="M4" s="23">
        <v>1.24</v>
      </c>
      <c r="N4" s="23">
        <v>1.579</v>
      </c>
      <c r="O4" s="23">
        <v>1.2330000000000001</v>
      </c>
      <c r="P4" s="24">
        <f t="shared" ref="P4" si="4">SUM(L4:O4)/4</f>
        <v>1.1615000000000002</v>
      </c>
      <c r="Q4" s="6">
        <v>3</v>
      </c>
      <c r="S4" s="5">
        <f t="shared" ref="S4" si="5">SUM(H4+Q4)</f>
        <v>6</v>
      </c>
    </row>
    <row r="5" spans="1:19" x14ac:dyDescent="0.25">
      <c r="A5" t="s">
        <v>6</v>
      </c>
      <c r="B5" s="14" t="s">
        <v>30</v>
      </c>
      <c r="C5" s="15">
        <v>45</v>
      </c>
      <c r="D5" s="15">
        <v>48</v>
      </c>
      <c r="E5" s="15">
        <v>48</v>
      </c>
      <c r="F5" s="15">
        <v>49</v>
      </c>
      <c r="G5" s="27">
        <f t="shared" ref="G5:G12" si="6">SUM(C5:F5)</f>
        <v>190</v>
      </c>
      <c r="H5" s="22">
        <v>7</v>
      </c>
      <c r="I5" s="5"/>
      <c r="J5" s="5"/>
      <c r="K5" s="5"/>
      <c r="L5" s="23">
        <v>1.48</v>
      </c>
      <c r="M5" s="23">
        <v>1.1759999999999999</v>
      </c>
      <c r="N5" s="23">
        <v>1.984</v>
      </c>
      <c r="O5" s="23">
        <v>1.23</v>
      </c>
      <c r="P5" s="24">
        <f t="shared" ref="P5:P12" si="7">SUM(L5:O5)/4</f>
        <v>1.4674999999999998</v>
      </c>
      <c r="Q5" s="6">
        <v>7</v>
      </c>
      <c r="S5" s="5">
        <f t="shared" ref="S5:S12" si="8">SUM(H5+Q5)</f>
        <v>14</v>
      </c>
    </row>
    <row r="6" spans="1:19" x14ac:dyDescent="0.25">
      <c r="A6" t="s">
        <v>95</v>
      </c>
      <c r="B6" s="14" t="s">
        <v>30</v>
      </c>
      <c r="C6" s="15">
        <v>48</v>
      </c>
      <c r="D6" s="15">
        <v>50</v>
      </c>
      <c r="E6" s="15">
        <v>49</v>
      </c>
      <c r="F6" s="15">
        <v>47</v>
      </c>
      <c r="G6" s="27">
        <f t="shared" ref="G6" si="9">SUM(C6:F6)</f>
        <v>194</v>
      </c>
      <c r="H6" s="22">
        <v>2</v>
      </c>
      <c r="I6" s="5"/>
      <c r="J6" s="5"/>
      <c r="K6" s="5"/>
      <c r="L6" s="23">
        <v>1.4239999999999999</v>
      </c>
      <c r="M6" s="23">
        <v>0.80600000000000005</v>
      </c>
      <c r="N6" s="23">
        <v>1.3029999999999999</v>
      </c>
      <c r="O6" s="23">
        <v>2.0710000000000002</v>
      </c>
      <c r="P6" s="24">
        <f t="shared" ref="P6" si="10">SUM(L6:O6)/4</f>
        <v>1.401</v>
      </c>
      <c r="Q6" s="6">
        <v>6</v>
      </c>
      <c r="S6" s="5">
        <f t="shared" ref="S6:S8" si="11">SUM(H6+Q6)</f>
        <v>8</v>
      </c>
    </row>
    <row r="7" spans="1:19" ht="15" customHeight="1" x14ac:dyDescent="0.25">
      <c r="A7" s="14" t="s">
        <v>55</v>
      </c>
      <c r="B7" s="14" t="s">
        <v>30</v>
      </c>
      <c r="C7" s="15">
        <v>47</v>
      </c>
      <c r="D7" s="15">
        <v>50</v>
      </c>
      <c r="E7" s="15">
        <v>51</v>
      </c>
      <c r="F7" s="15">
        <v>49</v>
      </c>
      <c r="G7" s="27">
        <f>SUM(C7:F7)</f>
        <v>197</v>
      </c>
      <c r="H7" s="5">
        <v>1</v>
      </c>
      <c r="I7" s="5"/>
      <c r="J7" s="5"/>
      <c r="K7" s="5"/>
      <c r="L7" s="23">
        <v>1.742</v>
      </c>
      <c r="M7" s="23">
        <v>1.1950000000000001</v>
      </c>
      <c r="N7" s="23">
        <v>1.456</v>
      </c>
      <c r="O7" s="23">
        <v>1.105</v>
      </c>
      <c r="P7" s="24">
        <f>SUM(L7:O7)/4</f>
        <v>1.3745000000000003</v>
      </c>
      <c r="Q7" s="6">
        <v>5</v>
      </c>
      <c r="S7" s="5">
        <f t="shared" si="11"/>
        <v>6</v>
      </c>
    </row>
    <row r="8" spans="1:19" ht="15" customHeight="1" x14ac:dyDescent="0.25">
      <c r="A8" s="14" t="s">
        <v>97</v>
      </c>
      <c r="B8" s="14" t="s">
        <v>30</v>
      </c>
      <c r="C8" s="15">
        <v>47</v>
      </c>
      <c r="D8" s="15">
        <v>50</v>
      </c>
      <c r="E8" s="15">
        <v>48</v>
      </c>
      <c r="F8" s="15">
        <v>45</v>
      </c>
      <c r="G8" s="27">
        <f>SUM(C8:F8)</f>
        <v>190</v>
      </c>
      <c r="H8" s="5">
        <v>6</v>
      </c>
      <c r="I8" s="5"/>
      <c r="J8" s="5"/>
      <c r="K8" s="5"/>
      <c r="L8" s="23">
        <v>0.90900000000000003</v>
      </c>
      <c r="M8" s="23">
        <v>0.754</v>
      </c>
      <c r="N8" s="23">
        <v>1.39</v>
      </c>
      <c r="O8" s="23">
        <v>1.202</v>
      </c>
      <c r="P8" s="24">
        <f>SUM(L8:O8)/4</f>
        <v>1.06375</v>
      </c>
      <c r="Q8" s="6">
        <v>2</v>
      </c>
      <c r="S8" s="5">
        <f t="shared" si="11"/>
        <v>8</v>
      </c>
    </row>
    <row r="9" spans="1:19" ht="15" customHeight="1" x14ac:dyDescent="0.25">
      <c r="A9" s="14" t="s">
        <v>64</v>
      </c>
      <c r="B9" s="14" t="s">
        <v>30</v>
      </c>
      <c r="C9" s="15">
        <v>44</v>
      </c>
      <c r="D9" s="15">
        <v>47</v>
      </c>
      <c r="E9" s="15">
        <v>44</v>
      </c>
      <c r="F9" s="15">
        <v>48</v>
      </c>
      <c r="G9" s="27">
        <f>SUM(C9:F9)</f>
        <v>183</v>
      </c>
      <c r="H9" s="5">
        <v>8</v>
      </c>
      <c r="I9" s="5"/>
      <c r="J9" s="5"/>
      <c r="K9" s="5"/>
      <c r="L9" s="23">
        <v>0.748</v>
      </c>
      <c r="M9" s="23">
        <v>0.89200000000000002</v>
      </c>
      <c r="N9" s="23">
        <v>1.286</v>
      </c>
      <c r="O9" s="23">
        <v>2.3119999999999998</v>
      </c>
      <c r="P9" s="24">
        <f>SUM(L9:O9)/4</f>
        <v>1.3094999999999999</v>
      </c>
      <c r="Q9" s="6">
        <v>4</v>
      </c>
      <c r="S9" s="5">
        <f t="shared" si="8"/>
        <v>12</v>
      </c>
    </row>
    <row r="10" spans="1:19" x14ac:dyDescent="0.25">
      <c r="A10" s="14" t="s">
        <v>38</v>
      </c>
      <c r="B10" s="14" t="s">
        <v>30</v>
      </c>
      <c r="C10" s="15">
        <v>49</v>
      </c>
      <c r="D10" s="15">
        <v>47</v>
      </c>
      <c r="E10" s="15">
        <v>48</v>
      </c>
      <c r="F10" s="15">
        <v>49</v>
      </c>
      <c r="G10" s="27">
        <f>SUM(C10:F10)</f>
        <v>193</v>
      </c>
      <c r="H10" s="22">
        <v>5</v>
      </c>
      <c r="I10" s="5"/>
      <c r="J10" s="5"/>
      <c r="K10" s="5"/>
      <c r="L10" s="23">
        <v>2.113</v>
      </c>
      <c r="M10" s="23">
        <v>0.97099999999999997</v>
      </c>
      <c r="N10" s="23">
        <v>1.6759999999999999</v>
      </c>
      <c r="O10" s="23">
        <v>15</v>
      </c>
      <c r="P10" s="24">
        <f>SUM(L10:O10)/4</f>
        <v>4.9399999999999995</v>
      </c>
      <c r="Q10" s="6">
        <v>10</v>
      </c>
      <c r="S10" s="5">
        <f t="shared" si="8"/>
        <v>15</v>
      </c>
    </row>
    <row r="11" spans="1:19" x14ac:dyDescent="0.25">
      <c r="A11" s="14" t="s">
        <v>34</v>
      </c>
      <c r="B11" s="14" t="s">
        <v>30</v>
      </c>
      <c r="C11" s="15">
        <v>31</v>
      </c>
      <c r="D11" s="15">
        <v>46</v>
      </c>
      <c r="E11" s="15">
        <v>45</v>
      </c>
      <c r="F11" s="15">
        <v>45</v>
      </c>
      <c r="G11" s="27">
        <f t="shared" si="6"/>
        <v>167</v>
      </c>
      <c r="H11" s="22">
        <v>10</v>
      </c>
      <c r="I11" s="5"/>
      <c r="J11" s="5"/>
      <c r="K11" s="5"/>
      <c r="L11" s="23">
        <v>4.71</v>
      </c>
      <c r="M11" s="23">
        <v>1.2849999999999999</v>
      </c>
      <c r="N11" s="23">
        <v>1.288</v>
      </c>
      <c r="O11" s="23">
        <v>2.1219999999999999</v>
      </c>
      <c r="P11" s="24">
        <f t="shared" si="7"/>
        <v>2.3512500000000003</v>
      </c>
      <c r="Q11" s="6">
        <v>9</v>
      </c>
      <c r="S11" s="5">
        <f t="shared" si="8"/>
        <v>19</v>
      </c>
    </row>
    <row r="12" spans="1:19" ht="15" customHeight="1" x14ac:dyDescent="0.25">
      <c r="A12" s="14" t="s">
        <v>92</v>
      </c>
      <c r="B12" s="14" t="s">
        <v>30</v>
      </c>
      <c r="C12" s="15">
        <v>42</v>
      </c>
      <c r="D12" s="15">
        <v>43</v>
      </c>
      <c r="E12" s="15">
        <v>45</v>
      </c>
      <c r="F12" s="15">
        <v>45</v>
      </c>
      <c r="G12" s="27">
        <f t="shared" si="6"/>
        <v>175</v>
      </c>
      <c r="H12" s="5">
        <v>9</v>
      </c>
      <c r="I12" s="5"/>
      <c r="J12" s="5"/>
      <c r="K12" s="5"/>
      <c r="L12" s="23">
        <v>2.1640000000000001</v>
      </c>
      <c r="M12" s="23">
        <v>1.7509999999999999</v>
      </c>
      <c r="N12" s="23">
        <v>1.623</v>
      </c>
      <c r="O12" s="23">
        <v>2.6779999999999999</v>
      </c>
      <c r="P12" s="24">
        <f t="shared" si="7"/>
        <v>2.0540000000000003</v>
      </c>
      <c r="Q12" s="6">
        <v>8</v>
      </c>
      <c r="S12" s="5">
        <f t="shared" si="8"/>
        <v>17</v>
      </c>
    </row>
    <row r="13" spans="1:19" x14ac:dyDescent="0.25">
      <c r="A13" s="1"/>
      <c r="B13" s="1"/>
      <c r="C13" s="5"/>
      <c r="D13" s="5"/>
      <c r="E13" s="5"/>
      <c r="F13" s="5"/>
      <c r="H13" s="5"/>
      <c r="I13" s="5"/>
      <c r="J13" s="5"/>
      <c r="K13" s="5"/>
      <c r="L13" s="23"/>
      <c r="M13" s="23"/>
      <c r="N13" s="23"/>
      <c r="O13" s="23"/>
      <c r="P13" s="24"/>
      <c r="S13" s="5"/>
    </row>
    <row r="14" spans="1:19" ht="15" customHeight="1" x14ac:dyDescent="0.25">
      <c r="A14" s="14" t="s">
        <v>5</v>
      </c>
      <c r="B14" s="14" t="s">
        <v>31</v>
      </c>
      <c r="C14" s="15">
        <v>50</v>
      </c>
      <c r="D14" s="15">
        <v>49</v>
      </c>
      <c r="E14" s="15">
        <v>48</v>
      </c>
      <c r="F14" s="15">
        <v>45</v>
      </c>
      <c r="G14" s="27">
        <f t="shared" ref="G14" si="12">SUM(C14:F14)</f>
        <v>192</v>
      </c>
      <c r="H14" s="5">
        <v>1</v>
      </c>
      <c r="I14" s="5"/>
      <c r="J14" s="5"/>
      <c r="K14" s="5"/>
      <c r="L14" s="23">
        <v>1.401</v>
      </c>
      <c r="M14" s="23">
        <v>1.395</v>
      </c>
      <c r="N14" s="23">
        <v>1.4470000000000001</v>
      </c>
      <c r="O14" s="23">
        <v>4.4320000000000004</v>
      </c>
      <c r="P14" s="24">
        <f t="shared" ref="P14" si="13">SUM(L14:O14)/4</f>
        <v>2.1687500000000002</v>
      </c>
      <c r="Q14" s="6">
        <v>3</v>
      </c>
      <c r="S14" s="5">
        <f t="shared" ref="S14" si="14">SUM(H14+Q14)</f>
        <v>4</v>
      </c>
    </row>
    <row r="15" spans="1:19" ht="15" customHeight="1" x14ac:dyDescent="0.25">
      <c r="A15" s="14" t="s">
        <v>56</v>
      </c>
      <c r="B15" s="14" t="s">
        <v>31</v>
      </c>
      <c r="C15" s="15">
        <v>46</v>
      </c>
      <c r="D15" s="15">
        <v>46</v>
      </c>
      <c r="E15" s="15">
        <v>49</v>
      </c>
      <c r="F15" s="15">
        <v>44</v>
      </c>
      <c r="G15" s="27">
        <f t="shared" ref="G15:G17" si="15">SUM(C15:F15)</f>
        <v>185</v>
      </c>
      <c r="H15" s="5">
        <v>2</v>
      </c>
      <c r="I15" s="5"/>
      <c r="J15" s="5"/>
      <c r="K15" s="5"/>
      <c r="L15" s="23">
        <v>4.0380000000000003</v>
      </c>
      <c r="M15" s="23">
        <v>1.23</v>
      </c>
      <c r="N15" s="23">
        <v>2.1819999999999999</v>
      </c>
      <c r="O15" s="23">
        <v>1.8380000000000001</v>
      </c>
      <c r="P15" s="24">
        <f t="shared" ref="P15:P17" si="16">SUM(L15:O15)/4</f>
        <v>2.3220000000000001</v>
      </c>
      <c r="Q15" s="6">
        <v>4</v>
      </c>
      <c r="S15" s="5">
        <f t="shared" ref="S15:S17" si="17">SUM(H15+Q15)</f>
        <v>6</v>
      </c>
    </row>
    <row r="16" spans="1:19" ht="15" customHeight="1" x14ac:dyDescent="0.25">
      <c r="A16" s="14" t="s">
        <v>40</v>
      </c>
      <c r="B16" s="14" t="s">
        <v>31</v>
      </c>
      <c r="C16" s="15">
        <v>46</v>
      </c>
      <c r="D16" s="15">
        <v>48</v>
      </c>
      <c r="E16" s="15">
        <v>43</v>
      </c>
      <c r="F16" s="15">
        <v>46</v>
      </c>
      <c r="G16" s="27">
        <f t="shared" si="15"/>
        <v>183</v>
      </c>
      <c r="H16" s="5">
        <v>3</v>
      </c>
      <c r="I16" s="5"/>
      <c r="J16" s="5"/>
      <c r="K16" s="5"/>
      <c r="L16" s="23">
        <v>2.2770000000000001</v>
      </c>
      <c r="M16" s="23">
        <v>1.8069999999999999</v>
      </c>
      <c r="N16" s="23">
        <v>1.409</v>
      </c>
      <c r="O16" s="23">
        <v>1.603</v>
      </c>
      <c r="P16" s="24">
        <f t="shared" si="16"/>
        <v>1.7739999999999998</v>
      </c>
      <c r="Q16" s="6">
        <v>2</v>
      </c>
      <c r="S16" s="5">
        <f t="shared" si="17"/>
        <v>5</v>
      </c>
    </row>
    <row r="17" spans="1:19" ht="15" customHeight="1" x14ac:dyDescent="0.25">
      <c r="A17" s="14" t="s">
        <v>94</v>
      </c>
      <c r="B17" s="14" t="s">
        <v>31</v>
      </c>
      <c r="C17" s="15">
        <v>40</v>
      </c>
      <c r="D17" s="15">
        <v>47</v>
      </c>
      <c r="E17" s="15">
        <v>39</v>
      </c>
      <c r="F17" s="15">
        <v>32</v>
      </c>
      <c r="G17" s="27">
        <f t="shared" si="15"/>
        <v>158</v>
      </c>
      <c r="H17" s="5">
        <v>4</v>
      </c>
      <c r="I17" s="5"/>
      <c r="J17" s="5"/>
      <c r="K17" s="5"/>
      <c r="L17" s="23">
        <v>1.198</v>
      </c>
      <c r="M17" s="23">
        <v>1.9990000000000001</v>
      </c>
      <c r="N17" s="23">
        <v>0.71899999999999997</v>
      </c>
      <c r="O17" s="23">
        <v>1.9650000000000001</v>
      </c>
      <c r="P17" s="24">
        <f t="shared" si="16"/>
        <v>1.4702500000000001</v>
      </c>
      <c r="Q17" s="6">
        <v>1</v>
      </c>
      <c r="S17" s="5">
        <f t="shared" si="17"/>
        <v>5</v>
      </c>
    </row>
    <row r="18" spans="1:19" x14ac:dyDescent="0.25">
      <c r="A18" s="1"/>
      <c r="B18" s="1"/>
      <c r="C18" s="5"/>
      <c r="D18" s="5"/>
      <c r="E18" s="5"/>
      <c r="F18" s="5"/>
      <c r="H18" s="5"/>
      <c r="I18" s="5"/>
      <c r="J18" s="5"/>
      <c r="K18" s="5"/>
      <c r="L18" s="23"/>
      <c r="M18" s="23"/>
      <c r="N18" s="23"/>
      <c r="O18" s="23"/>
      <c r="P18" s="24"/>
      <c r="S18" s="5"/>
    </row>
    <row r="19" spans="1:19" x14ac:dyDescent="0.25">
      <c r="A19" s="1"/>
      <c r="B19" s="1"/>
      <c r="C19" s="5"/>
      <c r="D19" s="5"/>
      <c r="E19" s="5"/>
      <c r="F19" s="5"/>
      <c r="H19" s="5"/>
      <c r="I19" s="5"/>
      <c r="J19" s="5"/>
      <c r="K19" s="5"/>
      <c r="L19" s="23"/>
      <c r="M19" s="23"/>
      <c r="N19" s="23"/>
      <c r="O19" s="23"/>
      <c r="P19" s="24"/>
      <c r="S19" s="5"/>
    </row>
    <row r="20" spans="1:19" x14ac:dyDescent="0.25">
      <c r="C20" t="s">
        <v>48</v>
      </c>
      <c r="D20" t="s">
        <v>49</v>
      </c>
      <c r="E20" t="s">
        <v>50</v>
      </c>
    </row>
    <row r="21" spans="1:19" x14ac:dyDescent="0.25">
      <c r="A21" s="25" t="s">
        <v>39</v>
      </c>
      <c r="B21" s="25" t="s">
        <v>30</v>
      </c>
      <c r="C21" s="20">
        <v>4</v>
      </c>
      <c r="D21" s="20">
        <v>1</v>
      </c>
      <c r="E21" s="20">
        <f>SUM(C21:D21)</f>
        <v>5</v>
      </c>
    </row>
    <row r="22" spans="1:19" x14ac:dyDescent="0.25">
      <c r="A22" s="14" t="s">
        <v>9</v>
      </c>
      <c r="B22" s="14" t="s">
        <v>30</v>
      </c>
      <c r="C22" s="6">
        <v>3</v>
      </c>
      <c r="D22" s="6">
        <v>3</v>
      </c>
      <c r="E22" s="5">
        <f t="shared" ref="E22:E36" si="18">SUM(C22:D22)</f>
        <v>6</v>
      </c>
    </row>
    <row r="23" spans="1:19" x14ac:dyDescent="0.25">
      <c r="A23" s="14" t="s">
        <v>63</v>
      </c>
      <c r="B23" s="14" t="s">
        <v>30</v>
      </c>
      <c r="C23" s="6">
        <v>1</v>
      </c>
      <c r="D23" s="6">
        <v>5</v>
      </c>
      <c r="E23" s="5">
        <f>SUM(C23:D23)</f>
        <v>6</v>
      </c>
    </row>
    <row r="24" spans="1:19" x14ac:dyDescent="0.25">
      <c r="A24" s="14" t="s">
        <v>95</v>
      </c>
      <c r="B24" s="14" t="s">
        <v>30</v>
      </c>
      <c r="C24" s="6">
        <v>2</v>
      </c>
      <c r="D24" s="6">
        <v>6</v>
      </c>
      <c r="E24" s="5">
        <f t="shared" si="18"/>
        <v>8</v>
      </c>
    </row>
    <row r="25" spans="1:19" x14ac:dyDescent="0.25">
      <c r="A25" s="36" t="s">
        <v>97</v>
      </c>
      <c r="B25" s="14" t="s">
        <v>30</v>
      </c>
      <c r="C25" s="6">
        <v>6</v>
      </c>
      <c r="D25" s="6">
        <v>2</v>
      </c>
      <c r="E25" s="5">
        <f t="shared" si="18"/>
        <v>8</v>
      </c>
    </row>
    <row r="26" spans="1:19" x14ac:dyDescent="0.25">
      <c r="A26" s="40" t="s">
        <v>64</v>
      </c>
      <c r="B26" s="14" t="s">
        <v>30</v>
      </c>
      <c r="C26" s="6">
        <v>8</v>
      </c>
      <c r="D26" s="6">
        <v>4</v>
      </c>
      <c r="E26" s="5">
        <f t="shared" si="18"/>
        <v>12</v>
      </c>
    </row>
    <row r="27" spans="1:19" x14ac:dyDescent="0.25">
      <c r="A27" s="1" t="s">
        <v>6</v>
      </c>
      <c r="B27" s="1" t="s">
        <v>30</v>
      </c>
      <c r="C27" s="6">
        <v>7</v>
      </c>
      <c r="D27" s="6">
        <v>7</v>
      </c>
      <c r="E27" s="5">
        <f>SUM(C27:D27)</f>
        <v>14</v>
      </c>
    </row>
    <row r="28" spans="1:19" x14ac:dyDescent="0.25">
      <c r="A28" s="14" t="s">
        <v>38</v>
      </c>
      <c r="B28" s="14" t="s">
        <v>30</v>
      </c>
      <c r="C28" s="6">
        <v>5</v>
      </c>
      <c r="D28" s="6">
        <v>10</v>
      </c>
      <c r="E28" s="5">
        <f>SUM(C28:D28)</f>
        <v>15</v>
      </c>
    </row>
    <row r="29" spans="1:19" x14ac:dyDescent="0.25">
      <c r="A29" s="14" t="s">
        <v>92</v>
      </c>
      <c r="B29" s="14" t="s">
        <v>30</v>
      </c>
      <c r="C29" s="6">
        <v>9</v>
      </c>
      <c r="D29" s="6">
        <v>8</v>
      </c>
      <c r="E29" s="5">
        <f t="shared" si="18"/>
        <v>17</v>
      </c>
    </row>
    <row r="30" spans="1:19" x14ac:dyDescent="0.25">
      <c r="A30" s="14" t="s">
        <v>34</v>
      </c>
      <c r="B30" s="14" t="s">
        <v>30</v>
      </c>
      <c r="C30" s="6">
        <v>10</v>
      </c>
      <c r="D30" s="6">
        <v>9</v>
      </c>
      <c r="E30" s="5">
        <f t="shared" si="18"/>
        <v>19</v>
      </c>
    </row>
    <row r="31" spans="1:19" ht="14.25" customHeight="1" x14ac:dyDescent="0.25">
      <c r="A31" s="14"/>
      <c r="B31" s="14"/>
      <c r="C31" s="6"/>
      <c r="D31" s="6"/>
      <c r="E31" s="5"/>
    </row>
    <row r="32" spans="1:19" x14ac:dyDescent="0.25">
      <c r="A32" s="14"/>
      <c r="B32" s="14"/>
      <c r="C32" s="6"/>
      <c r="D32" s="6"/>
      <c r="E32" s="5"/>
    </row>
    <row r="33" spans="1:5" x14ac:dyDescent="0.25">
      <c r="A33" s="14" t="s">
        <v>5</v>
      </c>
      <c r="B33" s="14" t="s">
        <v>31</v>
      </c>
      <c r="C33" s="6">
        <v>1</v>
      </c>
      <c r="D33" s="6">
        <v>3</v>
      </c>
      <c r="E33" s="5">
        <f t="shared" si="18"/>
        <v>4</v>
      </c>
    </row>
    <row r="34" spans="1:5" x14ac:dyDescent="0.25">
      <c r="A34" s="14" t="s">
        <v>40</v>
      </c>
      <c r="B34" s="14" t="s">
        <v>31</v>
      </c>
      <c r="C34" s="6">
        <v>3</v>
      </c>
      <c r="D34" s="6">
        <v>2</v>
      </c>
      <c r="E34" s="5">
        <f>SUM(C34:D34)</f>
        <v>5</v>
      </c>
    </row>
    <row r="35" spans="1:5" x14ac:dyDescent="0.25">
      <c r="A35" s="14" t="s">
        <v>94</v>
      </c>
      <c r="B35" s="14" t="s">
        <v>31</v>
      </c>
      <c r="C35" s="6">
        <v>4</v>
      </c>
      <c r="D35" s="6">
        <v>1</v>
      </c>
      <c r="E35" s="5">
        <f>SUM(C35:D35)</f>
        <v>5</v>
      </c>
    </row>
    <row r="36" spans="1:5" x14ac:dyDescent="0.25">
      <c r="A36" s="14" t="s">
        <v>56</v>
      </c>
      <c r="B36" s="14" t="s">
        <v>31</v>
      </c>
      <c r="C36" s="6">
        <v>2</v>
      </c>
      <c r="D36" s="6">
        <v>4</v>
      </c>
      <c r="E36" s="5">
        <f t="shared" si="18"/>
        <v>6</v>
      </c>
    </row>
    <row r="39" spans="1:5" x14ac:dyDescent="0.25">
      <c r="A39" s="1"/>
      <c r="B39" s="1"/>
      <c r="C39" s="6"/>
      <c r="D39" s="6"/>
      <c r="E39" s="5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988B6-FDC9-4F57-A3D2-1B423287EF68}">
  <dimension ref="A1:H21"/>
  <sheetViews>
    <sheetView workbookViewId="0">
      <selection activeCell="M27" sqref="M27"/>
    </sheetView>
  </sheetViews>
  <sheetFormatPr defaultRowHeight="15" customHeight="1" x14ac:dyDescent="0.25"/>
  <cols>
    <col min="1" max="1" width="19.28515625" customWidth="1"/>
    <col min="2" max="2" width="14.42578125" customWidth="1"/>
    <col min="8" max="8" width="10.7109375" customWidth="1"/>
  </cols>
  <sheetData>
    <row r="1" spans="1:8" ht="15" customHeight="1" x14ac:dyDescent="0.25">
      <c r="A1" s="31">
        <v>46312</v>
      </c>
    </row>
    <row r="2" spans="1:8" ht="15" customHeight="1" x14ac:dyDescent="0.25">
      <c r="A2" s="11" t="s">
        <v>0</v>
      </c>
      <c r="B2" s="11" t="s">
        <v>1</v>
      </c>
      <c r="C2" s="26" t="s">
        <v>4</v>
      </c>
      <c r="D2" s="26" t="s">
        <v>10</v>
      </c>
      <c r="E2" s="26" t="s">
        <v>11</v>
      </c>
      <c r="F2" s="26" t="s">
        <v>12</v>
      </c>
      <c r="G2" s="12" t="s">
        <v>13</v>
      </c>
      <c r="H2" s="18" t="s">
        <v>37</v>
      </c>
    </row>
    <row r="3" spans="1:8" ht="15" customHeight="1" x14ac:dyDescent="0.25">
      <c r="A3" s="25" t="s">
        <v>8</v>
      </c>
      <c r="B3" s="25" t="s">
        <v>30</v>
      </c>
      <c r="C3" s="33">
        <v>101</v>
      </c>
      <c r="D3" s="33">
        <v>100</v>
      </c>
      <c r="E3" s="33">
        <v>101</v>
      </c>
      <c r="F3" s="33">
        <v>103</v>
      </c>
      <c r="G3" s="30">
        <v>104</v>
      </c>
      <c r="H3" s="29">
        <f t="shared" ref="H3:H10" si="0">SUM(C3:G3)</f>
        <v>509</v>
      </c>
    </row>
    <row r="4" spans="1:8" ht="15" customHeight="1" x14ac:dyDescent="0.25">
      <c r="A4" s="1" t="s">
        <v>6</v>
      </c>
      <c r="B4" s="14" t="s">
        <v>30</v>
      </c>
      <c r="C4" s="28">
        <v>101</v>
      </c>
      <c r="D4" s="28">
        <v>102</v>
      </c>
      <c r="E4" s="28">
        <v>100</v>
      </c>
      <c r="F4" s="28">
        <v>102</v>
      </c>
      <c r="G4" s="15">
        <v>100</v>
      </c>
      <c r="H4">
        <f>SUM(C4:G4)</f>
        <v>505</v>
      </c>
    </row>
    <row r="5" spans="1:8" ht="15" customHeight="1" x14ac:dyDescent="0.25">
      <c r="A5" s="19" t="s">
        <v>9</v>
      </c>
      <c r="B5" s="14" t="s">
        <v>30</v>
      </c>
      <c r="C5" s="28">
        <v>100</v>
      </c>
      <c r="D5" s="28">
        <v>99</v>
      </c>
      <c r="E5" s="28">
        <v>98</v>
      </c>
      <c r="F5" s="28">
        <v>103</v>
      </c>
      <c r="G5" s="15">
        <v>100</v>
      </c>
      <c r="H5">
        <f>SUM(C5:G5)</f>
        <v>500</v>
      </c>
    </row>
    <row r="6" spans="1:8" ht="15" customHeight="1" x14ac:dyDescent="0.25">
      <c r="A6" s="14" t="s">
        <v>38</v>
      </c>
      <c r="B6" s="14" t="s">
        <v>30</v>
      </c>
      <c r="C6" s="28">
        <v>97</v>
      </c>
      <c r="D6" s="28">
        <v>98</v>
      </c>
      <c r="E6" s="28">
        <v>100</v>
      </c>
      <c r="F6" s="28">
        <v>101</v>
      </c>
      <c r="G6" s="15">
        <v>96</v>
      </c>
      <c r="H6">
        <f>SUM(C6:G6)</f>
        <v>492</v>
      </c>
    </row>
    <row r="7" spans="1:8" ht="15" customHeight="1" x14ac:dyDescent="0.25">
      <c r="A7" s="1" t="s">
        <v>34</v>
      </c>
      <c r="B7" s="14" t="s">
        <v>30</v>
      </c>
      <c r="C7" s="28">
        <v>97</v>
      </c>
      <c r="D7" s="28">
        <v>96</v>
      </c>
      <c r="E7" s="28">
        <v>102</v>
      </c>
      <c r="F7" s="28">
        <v>98</v>
      </c>
      <c r="G7" s="15">
        <v>99</v>
      </c>
      <c r="H7">
        <f>SUM(C7:G7)</f>
        <v>492</v>
      </c>
    </row>
    <row r="8" spans="1:8" ht="15" customHeight="1" x14ac:dyDescent="0.25">
      <c r="A8" s="14" t="s">
        <v>67</v>
      </c>
      <c r="B8" s="14" t="s">
        <v>30</v>
      </c>
      <c r="C8" s="28">
        <v>101</v>
      </c>
      <c r="D8" s="28">
        <v>98</v>
      </c>
      <c r="E8" s="28">
        <v>95</v>
      </c>
      <c r="F8" s="28">
        <v>97</v>
      </c>
      <c r="G8" s="15">
        <v>95</v>
      </c>
      <c r="H8">
        <f t="shared" si="0"/>
        <v>486</v>
      </c>
    </row>
    <row r="9" spans="1:8" ht="15" customHeight="1" x14ac:dyDescent="0.25">
      <c r="A9" t="s">
        <v>62</v>
      </c>
      <c r="B9" s="14" t="s">
        <v>30</v>
      </c>
      <c r="C9" s="6">
        <v>98</v>
      </c>
      <c r="D9" s="28">
        <v>93</v>
      </c>
      <c r="E9" s="28">
        <v>97</v>
      </c>
      <c r="F9" s="28">
        <v>99</v>
      </c>
      <c r="G9" s="15">
        <v>98</v>
      </c>
      <c r="H9">
        <f t="shared" si="0"/>
        <v>485</v>
      </c>
    </row>
    <row r="10" spans="1:8" ht="15" customHeight="1" x14ac:dyDescent="0.25">
      <c r="A10" t="s">
        <v>7</v>
      </c>
      <c r="B10" s="19" t="s">
        <v>30</v>
      </c>
      <c r="C10" s="32">
        <v>98</v>
      </c>
      <c r="D10" s="32">
        <v>95</v>
      </c>
      <c r="E10" s="32">
        <v>94</v>
      </c>
      <c r="F10" s="32">
        <v>99</v>
      </c>
      <c r="G10" s="21">
        <v>98</v>
      </c>
      <c r="H10">
        <f t="shared" si="0"/>
        <v>484</v>
      </c>
    </row>
    <row r="11" spans="1:8" ht="15" customHeight="1" x14ac:dyDescent="0.25">
      <c r="A11" s="14" t="s">
        <v>40</v>
      </c>
      <c r="B11" s="14" t="s">
        <v>31</v>
      </c>
      <c r="C11" s="28">
        <v>96</v>
      </c>
      <c r="D11" s="28">
        <v>98</v>
      </c>
      <c r="E11" s="28">
        <v>99</v>
      </c>
      <c r="F11" s="28">
        <v>97</v>
      </c>
      <c r="G11" s="15">
        <v>99</v>
      </c>
      <c r="H11">
        <f>SUM(C11:G11)</f>
        <v>489</v>
      </c>
    </row>
    <row r="12" spans="1:8" ht="15" customHeight="1" x14ac:dyDescent="0.25">
      <c r="A12" s="14" t="s">
        <v>64</v>
      </c>
      <c r="B12" s="14" t="s">
        <v>31</v>
      </c>
      <c r="C12" s="28">
        <v>91</v>
      </c>
      <c r="D12" s="28">
        <v>84</v>
      </c>
      <c r="E12" s="28">
        <v>87</v>
      </c>
      <c r="F12" s="28">
        <v>89</v>
      </c>
      <c r="G12" s="15">
        <v>90</v>
      </c>
      <c r="H12">
        <f>SUM(C12:G12)</f>
        <v>441</v>
      </c>
    </row>
    <row r="13" spans="1:8" ht="15" customHeight="1" x14ac:dyDescent="0.25">
      <c r="A13" s="14"/>
      <c r="B13" s="14"/>
      <c r="C13" s="28"/>
      <c r="D13" s="28"/>
      <c r="E13" s="28"/>
      <c r="F13" s="28"/>
      <c r="G13" s="15"/>
      <c r="H13">
        <f>SUM(C13:G13)</f>
        <v>0</v>
      </c>
    </row>
    <row r="14" spans="1:8" ht="15" customHeight="1" x14ac:dyDescent="0.25">
      <c r="A14" s="14" t="s">
        <v>3</v>
      </c>
      <c r="B14" s="14" t="s">
        <v>31</v>
      </c>
      <c r="C14" s="28">
        <v>99</v>
      </c>
      <c r="D14" s="28">
        <v>96</v>
      </c>
      <c r="E14" s="28">
        <v>95</v>
      </c>
      <c r="F14" s="28">
        <v>101</v>
      </c>
      <c r="G14" s="15"/>
      <c r="H14">
        <f>SUM(C13:G14)</f>
        <v>391</v>
      </c>
    </row>
    <row r="15" spans="1:8" ht="15" customHeight="1" x14ac:dyDescent="0.25">
      <c r="A15" s="14" t="s">
        <v>42</v>
      </c>
      <c r="B15" s="14" t="s">
        <v>31</v>
      </c>
      <c r="C15" s="28">
        <v>98</v>
      </c>
      <c r="D15" s="28">
        <v>95</v>
      </c>
      <c r="E15" s="28">
        <v>98</v>
      </c>
      <c r="F15" s="28">
        <v>93</v>
      </c>
      <c r="G15" s="15"/>
      <c r="H15">
        <f t="shared" ref="H15" si="1">SUM(C15:G15)</f>
        <v>384</v>
      </c>
    </row>
    <row r="16" spans="1:8" ht="15" customHeight="1" x14ac:dyDescent="0.25">
      <c r="A16" s="14" t="s">
        <v>5</v>
      </c>
      <c r="B16" s="14" t="s">
        <v>31</v>
      </c>
      <c r="C16" s="28">
        <v>94</v>
      </c>
      <c r="D16" s="28">
        <v>98</v>
      </c>
      <c r="E16" s="28">
        <v>92</v>
      </c>
      <c r="F16" s="28">
        <v>95</v>
      </c>
      <c r="G16" s="28"/>
      <c r="H16">
        <f>SUM(C16:G16)</f>
        <v>379</v>
      </c>
    </row>
    <row r="17" spans="1:8" ht="15" customHeight="1" x14ac:dyDescent="0.25">
      <c r="A17" s="14" t="s">
        <v>88</v>
      </c>
      <c r="B17" s="14" t="s">
        <v>31</v>
      </c>
      <c r="C17" s="28">
        <v>95</v>
      </c>
      <c r="D17" s="28">
        <v>95</v>
      </c>
      <c r="E17" s="28">
        <v>91</v>
      </c>
      <c r="F17" s="28">
        <v>97</v>
      </c>
      <c r="G17" s="15"/>
      <c r="H17">
        <f>SUM(C17:G17)</f>
        <v>378</v>
      </c>
    </row>
    <row r="18" spans="1:8" ht="15" customHeight="1" x14ac:dyDescent="0.25">
      <c r="A18" s="14" t="s">
        <v>68</v>
      </c>
      <c r="B18" s="14" t="s">
        <v>31</v>
      </c>
      <c r="C18" s="28">
        <v>95</v>
      </c>
      <c r="D18" s="28">
        <v>93</v>
      </c>
      <c r="E18" s="28">
        <v>95</v>
      </c>
      <c r="F18" s="28">
        <v>94</v>
      </c>
      <c r="G18" s="15"/>
      <c r="H18">
        <f>SUM(C18:G18)</f>
        <v>377</v>
      </c>
    </row>
    <row r="19" spans="1:8" ht="15" customHeight="1" x14ac:dyDescent="0.25">
      <c r="A19" s="14" t="s">
        <v>69</v>
      </c>
      <c r="B19" s="14" t="s">
        <v>31</v>
      </c>
      <c r="C19" s="28">
        <v>88</v>
      </c>
      <c r="D19" s="28">
        <v>98</v>
      </c>
      <c r="E19" s="28">
        <v>93</v>
      </c>
      <c r="F19" s="28">
        <v>95</v>
      </c>
      <c r="G19" s="15"/>
      <c r="H19">
        <f t="shared" ref="H19" si="2">SUM(C19:G19)</f>
        <v>374</v>
      </c>
    </row>
    <row r="20" spans="1:8" ht="15" customHeight="1" x14ac:dyDescent="0.25">
      <c r="A20" s="14" t="s">
        <v>56</v>
      </c>
      <c r="B20" s="14" t="s">
        <v>31</v>
      </c>
      <c r="C20" s="28">
        <v>98</v>
      </c>
      <c r="D20" s="28">
        <v>94</v>
      </c>
      <c r="E20" s="28">
        <v>90</v>
      </c>
      <c r="F20" s="28">
        <v>89</v>
      </c>
      <c r="G20" s="28"/>
      <c r="H20">
        <f>SUM(C20:G20)</f>
        <v>371</v>
      </c>
    </row>
    <row r="21" spans="1:8" ht="15" customHeight="1" x14ac:dyDescent="0.25">
      <c r="A21" s="14" t="s">
        <v>51</v>
      </c>
      <c r="B21" s="14" t="s">
        <v>31</v>
      </c>
      <c r="C21" s="28">
        <v>94</v>
      </c>
      <c r="D21" s="28">
        <v>90</v>
      </c>
      <c r="E21" s="28">
        <v>96</v>
      </c>
      <c r="F21" s="28">
        <v>87</v>
      </c>
      <c r="G21" s="15"/>
      <c r="H21">
        <f>SUM(C21:G21)</f>
        <v>367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300 Yard Match</vt:lpstr>
      <vt:lpstr>Seibert Trophy</vt:lpstr>
      <vt:lpstr>Tack Driver</vt:lpstr>
      <vt:lpstr>Frombach Trophy </vt:lpstr>
      <vt:lpstr>'300 Yard Match'!Print_Area</vt:lpstr>
      <vt:lpstr>'Tack Driver'!Print_Area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Walker</dc:creator>
  <cp:lastModifiedBy>Matthew Daly</cp:lastModifiedBy>
  <cp:lastPrinted>2026-07-20T18:41:09Z</cp:lastPrinted>
  <dcterms:created xsi:type="dcterms:W3CDTF">2018-10-06T23:38:38Z</dcterms:created>
  <dcterms:modified xsi:type="dcterms:W3CDTF">2026-08-16T22:39:19Z</dcterms:modified>
</cp:coreProperties>
</file>