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eference\Marksmanship\Rimfire Competition\Rimfire Match cumulative scores - Official\2026 Season\"/>
    </mc:Choice>
  </mc:AlternateContent>
  <xr:revisionPtr revIDLastSave="0" documentId="13_ncr:1_{A73BDD5D-DB7F-4B4D-8DA4-52A80E7B810F}" xr6:coauthVersionLast="47" xr6:coauthVersionMax="47" xr10:uidLastSave="{00000000-0000-0000-0000-000000000000}"/>
  <bookViews>
    <workbookView xWindow="1860" yWindow="0" windowWidth="26190" windowHeight="15600" xr2:uid="{7AB77A52-B0C4-485F-9725-6A38E1B5EE65}"/>
  </bookViews>
  <sheets>
    <sheet name="Sheet1" sheetId="1" r:id="rId1"/>
  </sheets>
  <definedNames>
    <definedName name="_xlnm._FilterDatabase" localSheetId="0" hidden="1">Sheet1!$A$3:$BA$3</definedName>
    <definedName name="_xlnm.Print_Area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30" i="1" l="1"/>
  <c r="AZ10" i="1"/>
  <c r="AY10" i="1"/>
  <c r="BA10" i="1"/>
  <c r="AZ16" i="1"/>
  <c r="AY16" i="1"/>
  <c r="AY60" i="1"/>
  <c r="AY43" i="1"/>
  <c r="AY36" i="1"/>
  <c r="AZ7" i="1"/>
  <c r="AY7" i="1"/>
  <c r="BA7" i="1"/>
  <c r="AY38" i="1"/>
  <c r="AY29" i="1"/>
  <c r="AZ15" i="1"/>
  <c r="AY15" i="1"/>
  <c r="AZ8" i="1"/>
  <c r="AY8" i="1"/>
  <c r="AY32" i="1"/>
  <c r="AY46" i="1"/>
  <c r="BA8" i="1"/>
  <c r="AY62" i="1"/>
  <c r="AY63" i="1"/>
  <c r="AY64" i="1"/>
  <c r="AY59" i="1"/>
  <c r="AY28" i="1"/>
  <c r="AY35" i="1"/>
  <c r="AY37" i="1"/>
  <c r="AZ11" i="1"/>
  <c r="AZ9" i="1"/>
  <c r="AY44" i="1"/>
  <c r="AY21" i="1"/>
  <c r="AY50" i="1"/>
  <c r="AY24" i="1"/>
  <c r="AY47" i="1"/>
  <c r="AY48" i="1"/>
  <c r="AY34" i="1"/>
  <c r="AY49" i="1"/>
  <c r="AZ13" i="1"/>
  <c r="AY45" i="1"/>
  <c r="AY61" i="1"/>
  <c r="AY26" i="1"/>
  <c r="AZ12" i="1"/>
  <c r="AZ4" i="1"/>
  <c r="AY22" i="1"/>
  <c r="AY6" i="1"/>
  <c r="BA6" i="1" l="1"/>
  <c r="AZ6" i="1"/>
  <c r="AY25" i="1" l="1"/>
  <c r="AY9" i="1"/>
  <c r="AY31" i="1"/>
  <c r="AY33" i="1"/>
  <c r="AY11" i="1"/>
  <c r="AY12" i="1"/>
  <c r="AY13" i="1"/>
  <c r="AY23" i="1"/>
  <c r="AY14" i="1"/>
  <c r="BA14" i="1"/>
  <c r="AZ14" i="1"/>
  <c r="BA25" i="1"/>
  <c r="AY4" i="1"/>
  <c r="AY27" i="1" l="1"/>
  <c r="BA37" i="1"/>
  <c r="AY5" i="1"/>
  <c r="BA5" i="1"/>
  <c r="AZ5" i="1"/>
  <c r="BA19" i="1"/>
  <c r="BA18" i="1"/>
  <c r="BA17" i="1"/>
  <c r="BA16" i="1"/>
  <c r="BA15" i="1"/>
</calcChain>
</file>

<file path=xl/sharedStrings.xml><?xml version="1.0" encoding="utf-8"?>
<sst xmlns="http://schemas.openxmlformats.org/spreadsheetml/2006/main" count="275" uniqueCount="71">
  <si>
    <t>Name</t>
  </si>
  <si>
    <t>Class</t>
  </si>
  <si>
    <t>Score</t>
  </si>
  <si>
    <t>X</t>
  </si>
  <si>
    <t>X Count</t>
  </si>
  <si>
    <t>Keith Wilson</t>
  </si>
  <si>
    <t>Total (Top 16)</t>
  </si>
  <si>
    <t>Eric Carter</t>
  </si>
  <si>
    <t>Stephen Goodwin</t>
  </si>
  <si>
    <t>T1</t>
  </si>
  <si>
    <t>T2</t>
  </si>
  <si>
    <t>David Konkle</t>
  </si>
  <si>
    <t>Expert</t>
  </si>
  <si>
    <t>MkMan</t>
  </si>
  <si>
    <t>SS</t>
  </si>
  <si>
    <t>N/A</t>
  </si>
  <si>
    <t>Avg. Score</t>
  </si>
  <si>
    <t>Don Smith</t>
  </si>
  <si>
    <t>Ernie Snyder</t>
  </si>
  <si>
    <t>Mike Becwar</t>
  </si>
  <si>
    <t>Dave Johnson</t>
  </si>
  <si>
    <t>Jae Chung</t>
  </si>
  <si>
    <t>RifleMan</t>
  </si>
  <si>
    <t>Jason Pahlman</t>
  </si>
  <si>
    <t>Steve Lee</t>
  </si>
  <si>
    <t>Song Pak</t>
  </si>
  <si>
    <t>Bryan Schremp</t>
  </si>
  <si>
    <t>Rick McGuire</t>
  </si>
  <si>
    <t>David Seibert</t>
  </si>
  <si>
    <t>Bill Ritchie</t>
  </si>
  <si>
    <t>Matt Daly</t>
  </si>
  <si>
    <t>Yong Choi</t>
  </si>
  <si>
    <t>Barry Johnson</t>
  </si>
  <si>
    <t>Jeff Frankowski</t>
  </si>
  <si>
    <t>David Fuller</t>
  </si>
  <si>
    <t>Nathan Hood</t>
  </si>
  <si>
    <t>Aaron Sporseen</t>
  </si>
  <si>
    <t>Peter Jaszczak</t>
  </si>
  <si>
    <t>Alex Dodd</t>
  </si>
  <si>
    <t>Bruce Baillie</t>
  </si>
  <si>
    <t xml:space="preserve">Parker Letson </t>
  </si>
  <si>
    <t>Chris Vidrine</t>
  </si>
  <si>
    <t>Alex Powell</t>
  </si>
  <si>
    <t>Greg Mosen</t>
  </si>
  <si>
    <t>Peter Buffo</t>
  </si>
  <si>
    <t>Todd George</t>
  </si>
  <si>
    <t>Rob Riding</t>
  </si>
  <si>
    <t>Harjeet Singh</t>
  </si>
  <si>
    <t>Viktor Visenko</t>
  </si>
  <si>
    <t>Scott Price</t>
  </si>
  <si>
    <t>N.K.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</si>
  <si>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</si>
  <si>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</si>
  <si>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</si>
  <si>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</si>
  <si>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</si>
  <si>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</si>
  <si>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</si>
  <si>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</si>
  <si>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</si>
  <si>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</si>
  <si>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</si>
  <si>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</si>
  <si>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Kevin Kellogg</t>
  </si>
  <si>
    <t>Frank Tevis</t>
  </si>
  <si>
    <t>John Kimbrough</t>
  </si>
  <si>
    <t>Steve Dunning</t>
  </si>
  <si>
    <t>Fred Zingleman</t>
  </si>
  <si>
    <t>Connor Crowley</t>
  </si>
  <si>
    <t>Dong Lee</t>
  </si>
  <si>
    <t>Kevin 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</si>
</sst>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quotePrefix="1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" fontId="1" fillId="0" borderId="0" xfId="0" quotePrefix="1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AEE5-21BA-4224-875E-3CEC0083D9D2}">
  <dimension ref="A1:BA70"/>
  <sheetViews>
    <sheetView tabSelected="1" zoomScale="60" zoomScaleNormal="6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S55" sqref="S55"/>
    </sheetView>
  </sheetViews>
  <sheetFormatPr defaultRowHeight="15" customHeight="1" x14ac:dyDescent="0.25"/>
  <cols>
    <col min="1" max="1" width="21.7109375" customWidth="1"/>
    <col min="2" max="2" width="10.42578125" customWidth="1"/>
    <col min="3" max="3" width="8.140625" customWidth="1"/>
    <col min="4" max="4" width="4.42578125" customWidth="1"/>
    <col min="5" max="5" width="8.140625" customWidth="1"/>
    <col min="6" max="6" width="4.42578125" customWidth="1"/>
    <col min="7" max="7" width="8.140625" customWidth="1"/>
    <col min="8" max="8" width="4.42578125" customWidth="1"/>
    <col min="9" max="9" width="8.140625" customWidth="1"/>
    <col min="10" max="10" width="4.42578125" customWidth="1"/>
    <col min="11" max="11" width="8.140625" customWidth="1"/>
    <col min="12" max="12" width="4.42578125" customWidth="1"/>
    <col min="13" max="13" width="8.140625" customWidth="1"/>
    <col min="14" max="14" width="4.42578125" customWidth="1"/>
    <col min="15" max="15" width="8.140625" customWidth="1"/>
    <col min="16" max="16" width="4.42578125" customWidth="1"/>
    <col min="17" max="17" width="8.140625" customWidth="1"/>
    <col min="18" max="18" width="4.42578125" customWidth="1"/>
    <col min="19" max="19" width="8.140625" customWidth="1"/>
    <col min="20" max="20" width="4.42578125" customWidth="1"/>
    <col min="21" max="21" width="8.140625" customWidth="1"/>
    <col min="22" max="22" width="4.42578125" customWidth="1"/>
    <col min="23" max="23" width="8.140625" customWidth="1"/>
    <col min="24" max="24" width="4.42578125" customWidth="1"/>
    <col min="25" max="25" width="8.140625" customWidth="1"/>
    <col min="26" max="26" width="4.42578125" customWidth="1"/>
    <col min="27" max="27" width="8.140625" customWidth="1"/>
    <col min="28" max="28" width="4.42578125" customWidth="1"/>
    <col min="29" max="29" width="8.140625" customWidth="1"/>
    <col min="30" max="30" width="4.42578125" customWidth="1"/>
    <col min="31" max="31" width="8.140625" customWidth="1"/>
    <col min="32" max="32" width="4.42578125" customWidth="1"/>
    <col min="33" max="33" width="8.140625" customWidth="1"/>
    <col min="34" max="34" width="4.42578125" customWidth="1"/>
    <col min="35" max="35" width="8.140625" customWidth="1"/>
    <col min="36" max="36" width="4.42578125" customWidth="1"/>
    <col min="37" max="37" width="8.140625" customWidth="1"/>
    <col min="38" max="38" width="4.42578125" customWidth="1"/>
    <col min="39" max="39" width="8.140625" customWidth="1"/>
    <col min="40" max="40" width="4.42578125" customWidth="1"/>
    <col min="41" max="41" width="8.140625" customWidth="1"/>
    <col min="42" max="42" width="4.42578125" customWidth="1"/>
    <col min="43" max="43" width="8.140625" customWidth="1"/>
    <col min="44" max="44" width="4.42578125" customWidth="1"/>
    <col min="45" max="45" width="8.140625" customWidth="1"/>
    <col min="46" max="46" width="4.42578125" customWidth="1"/>
    <col min="47" max="47" width="8.140625" customWidth="1"/>
    <col min="48" max="48" width="4.42578125" customWidth="1"/>
    <col min="49" max="49" width="8.140625" customWidth="1"/>
    <col min="50" max="50" width="4.42578125" customWidth="1"/>
    <col min="51" max="51" width="14.28515625" style="4" customWidth="1"/>
    <col min="52" max="52" width="16.7109375" customWidth="1"/>
    <col min="53" max="53" width="10.140625" style="6" hidden="1" customWidth="1"/>
  </cols>
  <sheetData>
    <row r="1" spans="1:53" s="3" customFormat="1" ht="15" customHeight="1" x14ac:dyDescent="0.25">
      <c r="C1" s="12" t="s">
        <v>51</v>
      </c>
      <c r="D1" s="13"/>
      <c r="E1" s="13"/>
      <c r="F1" s="13"/>
      <c r="G1" s="10" t="s">
        <v>52</v>
      </c>
      <c r="H1" s="11"/>
      <c r="I1" s="11"/>
      <c r="J1" s="11"/>
      <c r="K1" s="10" t="s">
        <v>53</v>
      </c>
      <c r="L1" s="11"/>
      <c r="M1" s="11"/>
      <c r="N1" s="11"/>
      <c r="O1" s="10" t="s">
        <v>54</v>
      </c>
      <c r="P1" s="11"/>
      <c r="Q1" s="11"/>
      <c r="R1" s="11"/>
      <c r="S1" s="10" t="s">
        <v>55</v>
      </c>
      <c r="T1" s="11"/>
      <c r="U1" s="11"/>
      <c r="V1" s="11"/>
      <c r="W1" s="10" t="s">
        <v>56</v>
      </c>
      <c r="X1" s="11"/>
      <c r="Y1" s="11"/>
      <c r="Z1" s="11"/>
      <c r="AA1" s="10" t="s">
        <v>57</v>
      </c>
      <c r="AB1" s="11"/>
      <c r="AC1" s="11"/>
      <c r="AD1" s="11"/>
      <c r="AE1" s="10" t="s">
        <v>58</v>
      </c>
      <c r="AF1" s="11"/>
      <c r="AG1" s="11"/>
      <c r="AH1" s="11"/>
      <c r="AI1" s="10" t="s">
        <v>59</v>
      </c>
      <c r="AJ1" s="11"/>
      <c r="AK1" s="11"/>
      <c r="AL1" s="11"/>
      <c r="AM1" s="10" t="s">
        <v>60</v>
      </c>
      <c r="AN1" s="11"/>
      <c r="AO1" s="11"/>
      <c r="AP1" s="11"/>
      <c r="AQ1" s="10" t="s">
        <v>61</v>
      </c>
      <c r="AR1" s="11"/>
      <c r="AS1" s="11"/>
      <c r="AT1" s="11"/>
      <c r="AU1" s="10" t="s">
        <v>62</v>
      </c>
      <c r="AV1" s="11"/>
      <c r="AW1" s="11"/>
      <c r="AX1" s="11"/>
      <c r="AY1" s="8"/>
      <c r="AZ1" s="2"/>
      <c r="BA1" s="5"/>
    </row>
    <row r="2" spans="1:53" s="3" customFormat="1" ht="15" customHeight="1" x14ac:dyDescent="0.25">
      <c r="A2" s="2"/>
      <c r="B2" s="2"/>
      <c r="C2" s="14" t="s">
        <v>9</v>
      </c>
      <c r="D2" s="14"/>
      <c r="E2" s="14" t="s">
        <v>10</v>
      </c>
      <c r="F2" s="14"/>
      <c r="G2" s="14" t="s">
        <v>9</v>
      </c>
      <c r="H2" s="14"/>
      <c r="I2" s="14" t="s">
        <v>10</v>
      </c>
      <c r="J2" s="14"/>
      <c r="K2" s="14" t="s">
        <v>9</v>
      </c>
      <c r="L2" s="14"/>
      <c r="M2" s="14" t="s">
        <v>10</v>
      </c>
      <c r="N2" s="14"/>
      <c r="O2" s="14" t="s">
        <v>9</v>
      </c>
      <c r="P2" s="14"/>
      <c r="Q2" s="14" t="s">
        <v>10</v>
      </c>
      <c r="R2" s="14"/>
      <c r="S2" s="14" t="s">
        <v>9</v>
      </c>
      <c r="T2" s="14"/>
      <c r="U2" s="14" t="s">
        <v>10</v>
      </c>
      <c r="V2" s="14"/>
      <c r="W2" s="14" t="s">
        <v>9</v>
      </c>
      <c r="X2" s="14"/>
      <c r="Y2" s="14" t="s">
        <v>10</v>
      </c>
      <c r="Z2" s="14"/>
      <c r="AA2" s="14" t="s">
        <v>9</v>
      </c>
      <c r="AB2" s="14"/>
      <c r="AC2" s="14" t="s">
        <v>10</v>
      </c>
      <c r="AD2" s="14"/>
      <c r="AE2" s="14" t="s">
        <v>9</v>
      </c>
      <c r="AF2" s="14"/>
      <c r="AG2" s="14" t="s">
        <v>10</v>
      </c>
      <c r="AH2" s="14"/>
      <c r="AI2" s="14" t="s">
        <v>9</v>
      </c>
      <c r="AJ2" s="14"/>
      <c r="AK2" s="14" t="s">
        <v>10</v>
      </c>
      <c r="AL2" s="14"/>
      <c r="AM2" s="14" t="s">
        <v>9</v>
      </c>
      <c r="AN2" s="14"/>
      <c r="AO2" s="14" t="s">
        <v>10</v>
      </c>
      <c r="AP2" s="14"/>
      <c r="AQ2" s="14" t="s">
        <v>9</v>
      </c>
      <c r="AR2" s="14"/>
      <c r="AS2" s="14" t="s">
        <v>10</v>
      </c>
      <c r="AT2" s="14"/>
      <c r="AU2" s="14" t="s">
        <v>9</v>
      </c>
      <c r="AV2" s="14"/>
      <c r="AW2" s="14" t="s">
        <v>10</v>
      </c>
      <c r="AX2" s="14"/>
      <c r="AY2" s="8"/>
      <c r="AZ2" s="2"/>
      <c r="BA2" s="5"/>
    </row>
    <row r="3" spans="1:53" s="3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2</v>
      </c>
      <c r="F3" s="2" t="s">
        <v>3</v>
      </c>
      <c r="G3" s="2" t="s">
        <v>2</v>
      </c>
      <c r="H3" s="2" t="s">
        <v>3</v>
      </c>
      <c r="I3" s="2" t="s">
        <v>2</v>
      </c>
      <c r="J3" s="2" t="s">
        <v>3</v>
      </c>
      <c r="K3" s="2" t="s">
        <v>2</v>
      </c>
      <c r="L3" s="2" t="s">
        <v>3</v>
      </c>
      <c r="M3" s="2" t="s">
        <v>2</v>
      </c>
      <c r="N3" s="2" t="s">
        <v>3</v>
      </c>
      <c r="O3" s="2" t="s">
        <v>2</v>
      </c>
      <c r="P3" s="2" t="s">
        <v>3</v>
      </c>
      <c r="Q3" s="2" t="s">
        <v>2</v>
      </c>
      <c r="R3" s="2" t="s">
        <v>3</v>
      </c>
      <c r="S3" s="2" t="s">
        <v>2</v>
      </c>
      <c r="T3" s="2" t="s">
        <v>3</v>
      </c>
      <c r="U3" s="2" t="s">
        <v>2</v>
      </c>
      <c r="V3" s="2" t="s">
        <v>3</v>
      </c>
      <c r="W3" s="2" t="s">
        <v>2</v>
      </c>
      <c r="X3" s="2" t="s">
        <v>3</v>
      </c>
      <c r="Y3" s="2" t="s">
        <v>2</v>
      </c>
      <c r="Z3" s="2" t="s">
        <v>3</v>
      </c>
      <c r="AA3" s="2" t="s">
        <v>2</v>
      </c>
      <c r="AB3" s="2" t="s">
        <v>3</v>
      </c>
      <c r="AC3" s="2" t="s">
        <v>2</v>
      </c>
      <c r="AD3" s="2" t="s">
        <v>3</v>
      </c>
      <c r="AE3" s="2" t="s">
        <v>2</v>
      </c>
      <c r="AF3" s="2" t="s">
        <v>3</v>
      </c>
      <c r="AG3" s="2" t="s">
        <v>2</v>
      </c>
      <c r="AH3" s="2" t="s">
        <v>3</v>
      </c>
      <c r="AI3" s="2" t="s">
        <v>2</v>
      </c>
      <c r="AJ3" s="2" t="s">
        <v>3</v>
      </c>
      <c r="AK3" s="2" t="s">
        <v>2</v>
      </c>
      <c r="AL3" s="2" t="s">
        <v>3</v>
      </c>
      <c r="AM3" s="2" t="s">
        <v>2</v>
      </c>
      <c r="AN3" s="2" t="s">
        <v>3</v>
      </c>
      <c r="AO3" s="2" t="s">
        <v>2</v>
      </c>
      <c r="AP3" s="2" t="s">
        <v>3</v>
      </c>
      <c r="AQ3" s="2" t="s">
        <v>2</v>
      </c>
      <c r="AR3" s="2" t="s">
        <v>3</v>
      </c>
      <c r="AS3" s="2" t="s">
        <v>2</v>
      </c>
      <c r="AT3" s="2" t="s">
        <v>3</v>
      </c>
      <c r="AU3" s="2" t="s">
        <v>2</v>
      </c>
      <c r="AV3" s="2" t="s">
        <v>3</v>
      </c>
      <c r="AW3" s="2" t="s">
        <v>2</v>
      </c>
      <c r="AX3" s="2" t="s">
        <v>3</v>
      </c>
      <c r="AY3" s="8" t="s">
        <v>16</v>
      </c>
      <c r="AZ3" s="2" t="s">
        <v>6</v>
      </c>
      <c r="BA3" s="5" t="s">
        <v>4</v>
      </c>
    </row>
    <row r="4" spans="1:53" ht="15" customHeight="1" x14ac:dyDescent="0.25">
      <c r="A4" s="1" t="s">
        <v>19</v>
      </c>
      <c r="B4" s="1" t="s">
        <v>12</v>
      </c>
      <c r="C4" s="1">
        <v>246</v>
      </c>
      <c r="D4" s="1">
        <v>8</v>
      </c>
      <c r="E4" s="1">
        <v>241</v>
      </c>
      <c r="F4" s="1">
        <v>5</v>
      </c>
      <c r="G4" s="1">
        <v>247</v>
      </c>
      <c r="H4" s="1">
        <v>7</v>
      </c>
      <c r="I4" s="1">
        <v>246</v>
      </c>
      <c r="J4" s="1">
        <v>5</v>
      </c>
      <c r="K4" s="1">
        <v>244</v>
      </c>
      <c r="L4" s="1">
        <v>5</v>
      </c>
      <c r="M4" s="1">
        <v>241</v>
      </c>
      <c r="N4" s="1">
        <v>3</v>
      </c>
      <c r="O4" s="1">
        <v>242</v>
      </c>
      <c r="P4" s="1">
        <v>3</v>
      </c>
      <c r="Q4" s="1">
        <v>244</v>
      </c>
      <c r="R4" s="1">
        <v>7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9">
        <f>SUM(C4,E4,G4,I4,K4,M4,O4,Q4,S4,U4,W4,Y4,AA4,AC4,AE4,AG4,AI4,AK4,AM4,AO4,AQ4,AS4,AU4,AW4)/COUNTIF(C4:AX4,"&gt;50")</f>
        <v>243.875</v>
      </c>
      <c r="AZ4" s="4">
        <f>SUM(LARGE((C4,E4,G4,I4,K4,M4,O4,Q4,S4,U4,W4,Y4,AA4,AC4,AE4,AG4,AI4,AK4,AM4,AO4,AQ4,AS4,AU4,AW4),{1,2,3,4,5,6,7,8,9,10,11,12,13,14,15,16}))</f>
        <v>1951</v>
      </c>
      <c r="BA4" s="7" t="s">
        <v>15</v>
      </c>
    </row>
    <row r="5" spans="1:53" ht="15" customHeight="1" x14ac:dyDescent="0.25">
      <c r="A5" s="1" t="s">
        <v>7</v>
      </c>
      <c r="B5" s="1" t="s">
        <v>12</v>
      </c>
      <c r="C5" s="1">
        <v>244</v>
      </c>
      <c r="D5" s="1">
        <v>3</v>
      </c>
      <c r="E5" s="1">
        <v>242</v>
      </c>
      <c r="F5" s="1">
        <v>3</v>
      </c>
      <c r="G5" s="1">
        <v>234</v>
      </c>
      <c r="H5" s="1">
        <v>2</v>
      </c>
      <c r="I5" s="1">
        <v>238</v>
      </c>
      <c r="J5" s="1">
        <v>2</v>
      </c>
      <c r="K5" s="1">
        <v>247</v>
      </c>
      <c r="L5" s="1">
        <v>5</v>
      </c>
      <c r="M5" s="1">
        <v>242</v>
      </c>
      <c r="N5" s="1">
        <v>6</v>
      </c>
      <c r="O5" s="1">
        <v>241</v>
      </c>
      <c r="P5" s="1">
        <v>3</v>
      </c>
      <c r="Q5" s="1">
        <v>242</v>
      </c>
      <c r="R5" s="1">
        <v>3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9">
        <f t="shared" ref="AY5:AY33" si="0">SUM(C5,E5,G5,I5,K5,M5,O5,Q5,S5,U5,W5,Y5,AA5,AC5,AE5,AG5,AI5,AK5,AM5,AO5,AQ5,AS5,AU5,AW5)/COUNTIF(C5:AX5,"&gt;50")</f>
        <v>241.25</v>
      </c>
      <c r="AZ5" s="4">
        <f>SUM(LARGE((C5,E5,G5,I5,K5,M5,O5,Q5,S5,U5,W5,Y5,AA5,AC5,AE5,AG5,AI5,AK5,AM5,AO5,AQ5,AS5,AU5,AW5),{1,2,3,4,5,6,7,8,9,10,11,12,13,14,15,16}))</f>
        <v>1930</v>
      </c>
      <c r="BA5" s="6">
        <f t="shared" ref="BA5:BA8" si="1">SUM(D5,F5,H5,J5,L5,N5,P5,R5,T5,V5,X5,Z5,AB5,AD5,AF5,AH5,AJ5,AL5,AN5,AP5,AR5,AT5,AV5,AX5)</f>
        <v>27</v>
      </c>
    </row>
    <row r="6" spans="1:53" ht="15" customHeight="1" x14ac:dyDescent="0.25">
      <c r="A6" s="1" t="s">
        <v>30</v>
      </c>
      <c r="B6" s="1" t="s">
        <v>12</v>
      </c>
      <c r="C6" s="1">
        <v>241</v>
      </c>
      <c r="D6" s="1">
        <v>4</v>
      </c>
      <c r="E6" s="1">
        <v>240</v>
      </c>
      <c r="F6" s="1">
        <v>4</v>
      </c>
      <c r="G6" s="1">
        <v>235</v>
      </c>
      <c r="H6" s="1">
        <v>3</v>
      </c>
      <c r="I6" s="1">
        <v>238</v>
      </c>
      <c r="J6" s="1">
        <v>2</v>
      </c>
      <c r="K6" s="1">
        <v>241</v>
      </c>
      <c r="L6" s="1">
        <v>5</v>
      </c>
      <c r="M6" s="1">
        <v>243</v>
      </c>
      <c r="N6" s="1">
        <v>3</v>
      </c>
      <c r="O6" s="1">
        <v>228</v>
      </c>
      <c r="P6" s="1">
        <v>3</v>
      </c>
      <c r="Q6" s="1">
        <v>231</v>
      </c>
      <c r="R6" s="1">
        <v>4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9">
        <f t="shared" si="0"/>
        <v>237.125</v>
      </c>
      <c r="AZ6" s="4">
        <f>SUM(LARGE((C6,E6,G6,I6,K6,M6,O6,Q6,S6,U6,W6,Y6,AA6,AC6,AE6,AG6,AI6,AK6,AM6,AO6,AQ6,AS6,AU6,AW6),{1,2,3,4,5,6,7,8,9,10,11,12,13,14,15,16}))</f>
        <v>1897</v>
      </c>
      <c r="BA6" s="6">
        <f t="shared" si="1"/>
        <v>28</v>
      </c>
    </row>
    <row r="7" spans="1:53" ht="15" customHeight="1" x14ac:dyDescent="0.25">
      <c r="A7" s="1" t="s">
        <v>66</v>
      </c>
      <c r="B7" s="1" t="s">
        <v>12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245</v>
      </c>
      <c r="P7" s="1">
        <v>10</v>
      </c>
      <c r="Q7" s="1">
        <v>242</v>
      </c>
      <c r="R7" s="1">
        <v>6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9">
        <f t="shared" si="0"/>
        <v>243.5</v>
      </c>
      <c r="AZ7" s="4">
        <f>SUM(LARGE((C7,E7,G7,I7,K7,M7,O7,Q7,S7,U7,W7,Y7,AA7,AC7,AE7,AG7,AI7,AK7,AM7,AO7,AQ7,AS7,AU7,AW7),{1,2,3,4,5,6,7,8,9,10,11,12,13,14,15,16}))</f>
        <v>487</v>
      </c>
      <c r="BA7" s="6">
        <f t="shared" si="1"/>
        <v>16</v>
      </c>
    </row>
    <row r="8" spans="1:53" ht="15" customHeight="1" x14ac:dyDescent="0.25">
      <c r="A8" s="1" t="s">
        <v>63</v>
      </c>
      <c r="B8" s="1" t="s">
        <v>12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240</v>
      </c>
      <c r="L8" s="1">
        <v>1</v>
      </c>
      <c r="M8" s="1">
        <v>233</v>
      </c>
      <c r="N8" s="1">
        <v>4</v>
      </c>
      <c r="O8" s="1">
        <v>240</v>
      </c>
      <c r="P8" s="1">
        <v>6</v>
      </c>
      <c r="Q8" s="1">
        <v>235</v>
      </c>
      <c r="R8" s="1">
        <v>3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9">
        <f t="shared" si="0"/>
        <v>237</v>
      </c>
      <c r="AZ8" s="4">
        <f>SUM(LARGE((C8,E8,G8,I8,K8,M8,O8,Q8,S8,U8,W8,Y8,AA8,AC8,AE8,AG8,AI8,AK8,AM8,AO8,AQ8,AS8,AU8,AW8),{1,2,3,4,5,6,7,8,9,10,11,12,13,14,15,16}))</f>
        <v>948</v>
      </c>
      <c r="BA8" s="6">
        <f t="shared" si="1"/>
        <v>14</v>
      </c>
    </row>
    <row r="9" spans="1:53" ht="15" customHeight="1" x14ac:dyDescent="0.25">
      <c r="A9" s="1" t="s">
        <v>11</v>
      </c>
      <c r="B9" s="1" t="s">
        <v>12</v>
      </c>
      <c r="C9" s="1">
        <v>230</v>
      </c>
      <c r="D9" s="1">
        <v>3</v>
      </c>
      <c r="E9" s="1">
        <v>234</v>
      </c>
      <c r="F9" s="1">
        <v>1</v>
      </c>
      <c r="G9" s="1">
        <v>233</v>
      </c>
      <c r="H9" s="1">
        <v>1</v>
      </c>
      <c r="I9" s="1">
        <v>240</v>
      </c>
      <c r="J9" s="1">
        <v>5</v>
      </c>
      <c r="K9" s="1">
        <v>237</v>
      </c>
      <c r="L9" s="1">
        <v>5</v>
      </c>
      <c r="M9" s="1">
        <v>236</v>
      </c>
      <c r="N9" s="1">
        <v>4</v>
      </c>
      <c r="O9" s="1">
        <v>238</v>
      </c>
      <c r="P9" s="1">
        <v>1</v>
      </c>
      <c r="Q9" s="1">
        <v>241</v>
      </c>
      <c r="R9" s="1">
        <v>4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9">
        <f>SUM(C9,E9,G9,I9,K9,M9,O9,Q9,S9,U9,W9,Y9,AA9,AC9,AE9,AG9,AI9,AK9,AM9,AO9,AQ9,AS9,AU9,AW9)/COUNTIF(C9:AX9,"&gt;50")</f>
        <v>236.125</v>
      </c>
      <c r="AZ9" s="4">
        <f>SUM(LARGE((C9,E9,G9,I9,K9,M9,O9,Q9,S9,U9,W9,Y9,AA9,AC9,AE9,AG9,AI9,AK9,AM9,AO9,AQ9,AS9,AU9,AW9),{1,2,3,4,5,6,7,8,9,10,11,12,13,14,15,16}))</f>
        <v>1889</v>
      </c>
      <c r="BA9" s="7" t="s">
        <v>15</v>
      </c>
    </row>
    <row r="10" spans="1:53" ht="15" customHeight="1" x14ac:dyDescent="0.25">
      <c r="A10" s="1" t="s">
        <v>70</v>
      </c>
      <c r="B10" s="1" t="s">
        <v>12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240</v>
      </c>
      <c r="P10" s="1">
        <v>2</v>
      </c>
      <c r="Q10" s="1">
        <v>241</v>
      </c>
      <c r="R10" s="1">
        <v>3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9">
        <f>SUM(C10,E10,G10,I10,K10,M10,O10,Q10,S10,U10,W10,Y10,AA10,AC10,AE10,AG10,AI10,AK10,AM10,AO10,AQ10,AS10,AU10,AW10)/COUNTIF(C10:AX10,"&gt;50")</f>
        <v>240.5</v>
      </c>
      <c r="AZ10" s="4">
        <f>SUM(LARGE((C10,E10,G10,I10,K10,M10,O10,Q10,S10,U10,W10,Y10,AA10,AC10,AE10,AG10,AI10,AK10,AM10,AO10,AQ10,AS10,AU10,AW10),{1,2,3,4,5,6,7,8,9,10,11,12,13,14,15,16}))</f>
        <v>481</v>
      </c>
      <c r="BA10" s="6">
        <f t="shared" ref="BA10" si="2">SUM(D10,F10,H10,J10,L10,N10,P10,R10,T10,V10,X10,Z10,AB10,AD10,AF10,AH10,AJ10,AL10,AN10,AP10,AR10,AT10,AV10,AX10)</f>
        <v>5</v>
      </c>
    </row>
    <row r="11" spans="1:53" ht="15" customHeight="1" x14ac:dyDescent="0.25">
      <c r="A11" s="1" t="s">
        <v>29</v>
      </c>
      <c r="B11" s="1" t="s">
        <v>12</v>
      </c>
      <c r="C11" s="1">
        <v>241</v>
      </c>
      <c r="D11" s="1">
        <v>5</v>
      </c>
      <c r="E11" s="1">
        <v>240</v>
      </c>
      <c r="F11" s="1">
        <v>4</v>
      </c>
      <c r="G11" s="1">
        <v>238</v>
      </c>
      <c r="H11" s="1">
        <v>2</v>
      </c>
      <c r="I11" s="1">
        <v>231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  <c r="O11" s="1">
        <v>236</v>
      </c>
      <c r="P11" s="1">
        <v>5</v>
      </c>
      <c r="Q11" s="1">
        <v>234</v>
      </c>
      <c r="R11" s="1">
        <v>4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9">
        <f>SUM(C11,E11,G11,I11,K11,M11,O11,Q11,S11,U11,W11,Y11,AA11,AC11,AE11,AG11,AI11,AK11,AM11,AO11,AQ11,AS11,AU11,AW11)/COUNTIF(C11:AX11,"&gt;50")</f>
        <v>236.66666666666666</v>
      </c>
      <c r="AZ11" s="4">
        <f>SUM(LARGE((C11,E11,G11,I11,K11,M11,O11,Q11,S11,U11,W11,Y11,AA11,AC11,AE11,AG11,AI11,AK11,AM11,AO11,AQ11,AS11,AU11,AW11),{1,2,3,4,5,6,7,8,9,10,11,12,13,14,15,16}))</f>
        <v>1420</v>
      </c>
      <c r="BA11" s="7" t="s">
        <v>15</v>
      </c>
    </row>
    <row r="12" spans="1:53" ht="15" customHeight="1" x14ac:dyDescent="0.25">
      <c r="A12" s="1" t="s">
        <v>28</v>
      </c>
      <c r="B12" s="1" t="s">
        <v>12</v>
      </c>
      <c r="C12" s="1">
        <v>246</v>
      </c>
      <c r="D12" s="1">
        <v>4</v>
      </c>
      <c r="E12" s="1">
        <v>241</v>
      </c>
      <c r="F12" s="1">
        <v>4</v>
      </c>
      <c r="G12" s="1">
        <v>241</v>
      </c>
      <c r="H12" s="1">
        <v>3</v>
      </c>
      <c r="I12" s="1">
        <v>244</v>
      </c>
      <c r="J12" s="1">
        <v>6</v>
      </c>
      <c r="K12" s="1">
        <v>241</v>
      </c>
      <c r="L12" s="1">
        <v>3</v>
      </c>
      <c r="M12" s="1">
        <v>241</v>
      </c>
      <c r="N12" s="1">
        <v>5</v>
      </c>
      <c r="O12" s="1">
        <v>238</v>
      </c>
      <c r="P12" s="1">
        <v>3</v>
      </c>
      <c r="Q12" s="1">
        <v>241</v>
      </c>
      <c r="R12" s="1">
        <v>3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9">
        <f>SUM(C12,E12,G12,I12,K12,M12,O12,Q12,S12,U12,W12,Y12,AA12,AC12,AE12,AG12,AI12,AK12,AM12,AO12,AQ12,AS12,AU12,AW12)/COUNTIF(C12:AX12,"&gt;50")</f>
        <v>241.625</v>
      </c>
      <c r="AZ12" s="4">
        <f>SUM(LARGE((C12,E12,G12,I12,K12,M12,O12,Q12,S12,U12,W12,Y12,AA12,AC12,AE12,AG12,AI12,AK12,AM12,AO12,AQ12,AS12,AU12,AW12),{1,2,3,4,5,6,7,8,9,10,11,12,13,14,15,16}))</f>
        <v>1933</v>
      </c>
      <c r="BA12" s="7" t="s">
        <v>15</v>
      </c>
    </row>
    <row r="13" spans="1:53" ht="15" customHeight="1" x14ac:dyDescent="0.25">
      <c r="A13" s="1" t="s">
        <v>17</v>
      </c>
      <c r="B13" s="1" t="s">
        <v>12</v>
      </c>
      <c r="C13" s="1">
        <v>247</v>
      </c>
      <c r="D13" s="1">
        <v>8</v>
      </c>
      <c r="E13" s="1">
        <v>242</v>
      </c>
      <c r="F13" s="1">
        <v>5</v>
      </c>
      <c r="G13" s="1">
        <v>239</v>
      </c>
      <c r="H13" s="1">
        <v>4</v>
      </c>
      <c r="I13" s="1">
        <v>242</v>
      </c>
      <c r="J13" s="1">
        <v>6</v>
      </c>
      <c r="K13" s="1">
        <v>235</v>
      </c>
      <c r="L13" s="1">
        <v>7</v>
      </c>
      <c r="M13" s="1">
        <v>241</v>
      </c>
      <c r="N13" s="1">
        <v>3</v>
      </c>
      <c r="O13" s="1">
        <v>244</v>
      </c>
      <c r="P13" s="1">
        <v>3</v>
      </c>
      <c r="Q13" s="1">
        <v>240</v>
      </c>
      <c r="R13" s="1">
        <v>6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9">
        <f>SUM(C13,E13,G13,I13,K13,M13,O13,Q13,S13,U13,W13,Y13,AA13,AC13,AE13,AG13,AI13,AK13,AM13,AO13,AQ13,AS13,AU13,AW13)/COUNTIF(C13:AX13,"&gt;50")</f>
        <v>241.25</v>
      </c>
      <c r="AZ13" s="4">
        <f>SUM(LARGE((C13,E13,G13,I13,K13,M13,O13,Q13,S13,U13,W13,Y13,AA13,AC13,AE13,AG13,AI13,AK13,AM13,AO13,AQ13,AS13,AU13,AW13),{1,2,3,4,5,6,7,8,9,10,11,12,13,14,15,16}))</f>
        <v>1930</v>
      </c>
      <c r="BA13" s="7" t="s">
        <v>15</v>
      </c>
    </row>
    <row r="14" spans="1:53" ht="15" customHeight="1" x14ac:dyDescent="0.25">
      <c r="A14" s="1" t="s">
        <v>18</v>
      </c>
      <c r="B14" s="1" t="s">
        <v>12</v>
      </c>
      <c r="C14" s="1">
        <v>237</v>
      </c>
      <c r="D14" s="1">
        <v>2</v>
      </c>
      <c r="E14" s="1">
        <v>243</v>
      </c>
      <c r="F14" s="1">
        <v>2</v>
      </c>
      <c r="G14" s="1">
        <v>230</v>
      </c>
      <c r="H14" s="1">
        <v>3</v>
      </c>
      <c r="I14" s="1">
        <v>225</v>
      </c>
      <c r="J14" s="1">
        <v>2</v>
      </c>
      <c r="K14" s="1">
        <v>243</v>
      </c>
      <c r="L14" s="1">
        <v>5</v>
      </c>
      <c r="M14" s="1">
        <v>247</v>
      </c>
      <c r="N14" s="1">
        <v>2</v>
      </c>
      <c r="O14" s="1">
        <v>235</v>
      </c>
      <c r="P14" s="1">
        <v>3</v>
      </c>
      <c r="Q14" s="1">
        <v>244</v>
      </c>
      <c r="R14" s="1">
        <v>5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9">
        <f t="shared" si="0"/>
        <v>238</v>
      </c>
      <c r="AZ14" s="4">
        <f>SUM(LARGE((C14,E14,G14,I14,K14,M14,O14,Q14,S14,U14,W14,Y14,AA14,AC14,AE14,AG14,AI14,AK14,AM14,AO14,AQ14,AS14,AU14,AW14),{1,2,3,4,5,6,7,8,9,10,11,12,13,14,15,16}))</f>
        <v>1904</v>
      </c>
      <c r="BA14" s="6">
        <f t="shared" ref="BA14" si="3">SUM(D14,F14,H14,J14,L14,N14,P14,R14,T14,V14,X14,Z14,AB14,AD14,AF14,AH14,AJ14,AL14,AN14,AP14,AR14,AT14,AV14,AX14)</f>
        <v>24</v>
      </c>
    </row>
    <row r="15" spans="1:53" ht="15" customHeight="1" x14ac:dyDescent="0.25">
      <c r="A15" s="1" t="s">
        <v>5</v>
      </c>
      <c r="B15" s="1" t="s">
        <v>12</v>
      </c>
      <c r="C15" s="1">
        <v>247</v>
      </c>
      <c r="D15" s="1">
        <v>5</v>
      </c>
      <c r="E15" s="1">
        <v>242</v>
      </c>
      <c r="F15" s="1">
        <v>5</v>
      </c>
      <c r="G15" s="1">
        <v>0</v>
      </c>
      <c r="H15" s="1">
        <v>0</v>
      </c>
      <c r="I15" s="1">
        <v>0</v>
      </c>
      <c r="J15" s="1">
        <v>0</v>
      </c>
      <c r="K15" s="1">
        <v>245</v>
      </c>
      <c r="L15" s="1">
        <v>1</v>
      </c>
      <c r="M15" s="1">
        <v>247</v>
      </c>
      <c r="N15" s="1">
        <v>8</v>
      </c>
      <c r="O15" s="1">
        <v>243</v>
      </c>
      <c r="P15" s="1">
        <v>3</v>
      </c>
      <c r="Q15" s="1">
        <v>247</v>
      </c>
      <c r="R15" s="1">
        <v>6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9">
        <f t="shared" si="0"/>
        <v>245.16666666666666</v>
      </c>
      <c r="AZ15" s="4">
        <f>SUM(LARGE((C15,E15,G15,I15,K15,M15,O15,Q15,S15,U15,W15,Y15,AA15,AC15,AE15,AG15,AI15,AK15,AM15,AO15,AQ15,AS15,AU15,AW15),{1,2,3,4,5,6,7,8,9,10,11,12,13,14,15,16}))</f>
        <v>1471</v>
      </c>
      <c r="BA15" s="6" t="e">
        <f>SUM(D15,F15,H15,L15,N15,#REF!,P15,R15,T15,V15,X15,Z15,AB15,AD15,AF15,AH15,AJ15,AL15,AN15,AP15,AR15,AT15,AV15,AX15)</f>
        <v>#REF!</v>
      </c>
    </row>
    <row r="16" spans="1:53" ht="15" customHeight="1" x14ac:dyDescent="0.25">
      <c r="A16" s="1" t="s">
        <v>67</v>
      </c>
      <c r="B16" s="1" t="s">
        <v>12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242</v>
      </c>
      <c r="P16" s="1">
        <v>5</v>
      </c>
      <c r="Q16" s="1">
        <v>241</v>
      </c>
      <c r="R16" s="1">
        <v>4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9">
        <f t="shared" si="0"/>
        <v>241.5</v>
      </c>
      <c r="AZ16" s="4">
        <f>SUM(LARGE((C16,E16,G16,I16,K16,M16,O16,Q16,S16,U16,W16,Y16,AA16,AC16,AE16,AG16,AI16,AK16,AM16,AO16,AQ16,AS16,AU16,AW16),{1,2,3,4,5,6,7,8,9,10,11,12,13,14,15,16}))</f>
        <v>483</v>
      </c>
      <c r="BA16" s="6">
        <f t="shared" ref="BA16:BA19" si="4">SUM(D16,F16,H16,J16,L16,N16,P16,R16,T16,V16,X16,Z16,AB16,AD16,AF16,AH16,AJ16,AL16,AN16,AP16,AR16,AT16,AV16,AX16)</f>
        <v>9</v>
      </c>
    </row>
    <row r="17" spans="1:53" ht="15" customHeight="1" x14ac:dyDescent="0.25">
      <c r="A17" s="1"/>
      <c r="B17" s="1" t="s">
        <v>12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9"/>
      <c r="AZ17" s="4"/>
      <c r="BA17" s="6">
        <f t="shared" si="4"/>
        <v>0</v>
      </c>
    </row>
    <row r="18" spans="1:53" ht="15" customHeight="1" x14ac:dyDescent="0.25">
      <c r="A18" s="1"/>
      <c r="B18" s="1" t="s">
        <v>12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9"/>
      <c r="AZ18" s="4"/>
      <c r="BA18" s="6">
        <f t="shared" si="4"/>
        <v>0</v>
      </c>
    </row>
    <row r="19" spans="1:53" ht="15" customHeight="1" x14ac:dyDescent="0.25">
      <c r="A19" s="1"/>
      <c r="B19" s="1" t="s">
        <v>12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9"/>
      <c r="AZ19" s="4"/>
      <c r="BA19" s="6">
        <f t="shared" si="4"/>
        <v>0</v>
      </c>
    </row>
    <row r="20" spans="1:53" ht="15" customHeight="1" x14ac:dyDescent="0.25">
      <c r="AW20" s="1"/>
      <c r="AX20" s="1"/>
      <c r="AY20" s="9"/>
    </row>
    <row r="21" spans="1:53" ht="15" customHeight="1" x14ac:dyDescent="0.25">
      <c r="A21" s="1" t="s">
        <v>39</v>
      </c>
      <c r="B21" s="1" t="s">
        <v>14</v>
      </c>
      <c r="C21" s="1">
        <v>243</v>
      </c>
      <c r="D21" s="1">
        <v>2</v>
      </c>
      <c r="E21" s="1">
        <v>240</v>
      </c>
      <c r="F21" s="1">
        <v>1</v>
      </c>
      <c r="G21" s="1">
        <v>236</v>
      </c>
      <c r="H21" s="1">
        <v>2</v>
      </c>
      <c r="I21" s="1">
        <v>232</v>
      </c>
      <c r="J21" s="1">
        <v>4</v>
      </c>
      <c r="K21" s="1">
        <v>237</v>
      </c>
      <c r="L21" s="1">
        <v>9</v>
      </c>
      <c r="M21" s="1">
        <v>239</v>
      </c>
      <c r="N21" s="1">
        <v>5</v>
      </c>
      <c r="O21" s="1">
        <v>240</v>
      </c>
      <c r="P21" s="1">
        <v>3</v>
      </c>
      <c r="Q21" s="1">
        <v>234</v>
      </c>
      <c r="R21" s="1">
        <v>3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9">
        <f>SUM(C21,E21,G21,I21,K21,M21,O21,Q21,S21,U21,W21,Y21,AA21,AC21,AE21,AG21,AI21,AK21,AM21,AO21,AQ21,AS21,AU21,AW21)/COUNTIF(C21:AX21,"&gt;50")</f>
        <v>237.625</v>
      </c>
      <c r="AZ21" s="4" t="s">
        <v>15</v>
      </c>
      <c r="BA21" s="7" t="s">
        <v>15</v>
      </c>
    </row>
    <row r="22" spans="1:53" ht="15" customHeight="1" x14ac:dyDescent="0.25">
      <c r="A22" s="1" t="s">
        <v>31</v>
      </c>
      <c r="B22" s="1" t="s">
        <v>14</v>
      </c>
      <c r="C22" s="1">
        <v>232</v>
      </c>
      <c r="D22" s="1">
        <v>2</v>
      </c>
      <c r="E22" s="1">
        <v>223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9">
        <f>SUM(C22,E22,G22,I22,K22,M22,O22,Q22,S22,U22,W22,Y22,AA22,AC22,AE22,AG22,AI22,AK22,AM22,AO22,AQ22,AS22,AU22,AW22)/COUNTIF(C22:AX22,"&gt;50")</f>
        <v>227.5</v>
      </c>
      <c r="AZ22" s="4" t="s">
        <v>15</v>
      </c>
      <c r="BA22" s="7" t="s">
        <v>15</v>
      </c>
    </row>
    <row r="23" spans="1:53" ht="15" customHeight="1" x14ac:dyDescent="0.25">
      <c r="A23" s="1" t="s">
        <v>21</v>
      </c>
      <c r="B23" s="1" t="s">
        <v>14</v>
      </c>
      <c r="C23" s="1">
        <v>190</v>
      </c>
      <c r="D23" s="1">
        <v>0</v>
      </c>
      <c r="E23" s="1">
        <v>216</v>
      </c>
      <c r="F23" s="1">
        <v>1</v>
      </c>
      <c r="G23" s="1">
        <v>210</v>
      </c>
      <c r="H23" s="1">
        <v>0</v>
      </c>
      <c r="I23" s="1">
        <v>202</v>
      </c>
      <c r="J23" s="1">
        <v>0</v>
      </c>
      <c r="K23" s="1">
        <v>224</v>
      </c>
      <c r="L23" s="1">
        <v>2</v>
      </c>
      <c r="M23" s="1">
        <v>223</v>
      </c>
      <c r="N23" s="1">
        <v>3</v>
      </c>
      <c r="O23" s="1">
        <v>233</v>
      </c>
      <c r="P23" s="1">
        <v>2</v>
      </c>
      <c r="Q23" s="1">
        <v>225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9">
        <f t="shared" si="0"/>
        <v>215.375</v>
      </c>
      <c r="AZ23" s="4" t="s">
        <v>15</v>
      </c>
      <c r="BA23" s="7" t="s">
        <v>15</v>
      </c>
    </row>
    <row r="24" spans="1:53" ht="15" customHeight="1" x14ac:dyDescent="0.25">
      <c r="A24" s="1" t="s">
        <v>33</v>
      </c>
      <c r="B24" s="1" t="s">
        <v>14</v>
      </c>
      <c r="C24" s="1">
        <v>215</v>
      </c>
      <c r="D24" s="1">
        <v>2</v>
      </c>
      <c r="E24" s="1">
        <v>235</v>
      </c>
      <c r="F24" s="1">
        <v>3</v>
      </c>
      <c r="G24" s="1">
        <v>0</v>
      </c>
      <c r="H24" s="1">
        <v>0</v>
      </c>
      <c r="I24" s="1">
        <v>0</v>
      </c>
      <c r="J24" s="1">
        <v>0</v>
      </c>
      <c r="K24" s="1">
        <v>236</v>
      </c>
      <c r="L24" s="1">
        <v>4</v>
      </c>
      <c r="M24" s="1">
        <v>229</v>
      </c>
      <c r="N24" s="1">
        <v>3</v>
      </c>
      <c r="O24" s="1">
        <v>213</v>
      </c>
      <c r="P24" s="1">
        <v>0</v>
      </c>
      <c r="Q24" s="1">
        <v>233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9">
        <f>SUM(C24,E24,G24,I24,K24,M24,O24,Q24,S24,U24,W24,Y24,AA24,AC24,AE24,AG24,AI24,AK24,AM24,AO24,AQ24,AS24,AU24,AW24)/COUNTIF(C24:AX24,"&gt;50")</f>
        <v>226.83333333333334</v>
      </c>
      <c r="AZ24" s="4" t="s">
        <v>15</v>
      </c>
      <c r="BA24" s="7" t="s">
        <v>15</v>
      </c>
    </row>
    <row r="25" spans="1:53" ht="15" customHeight="1" x14ac:dyDescent="0.25">
      <c r="A25" s="1" t="s">
        <v>8</v>
      </c>
      <c r="B25" s="1" t="s">
        <v>14</v>
      </c>
      <c r="C25" s="1">
        <v>237</v>
      </c>
      <c r="D25" s="1">
        <v>5</v>
      </c>
      <c r="E25" s="1">
        <v>238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9">
        <f t="shared" si="0"/>
        <v>237.5</v>
      </c>
      <c r="AZ25" s="4" t="s">
        <v>15</v>
      </c>
      <c r="BA25" s="6">
        <f>SUM(D25,F25,H25,J25,L25,N25,P25,R25,T25,V25,X25,Z25,AB25,AD25,AF25,AH25,AJ25,AL25,AN25,AP25,AR25,AT25,AV25,AX25)</f>
        <v>5</v>
      </c>
    </row>
    <row r="26" spans="1:53" ht="15" customHeight="1" x14ac:dyDescent="0.25">
      <c r="A26" s="1" t="s">
        <v>32</v>
      </c>
      <c r="B26" s="1" t="s">
        <v>14</v>
      </c>
      <c r="C26" s="1">
        <v>232</v>
      </c>
      <c r="D26" s="1">
        <v>2</v>
      </c>
      <c r="E26" s="1">
        <v>234</v>
      </c>
      <c r="F26" s="1">
        <v>1</v>
      </c>
      <c r="G26" s="1">
        <v>241</v>
      </c>
      <c r="H26" s="1">
        <v>2</v>
      </c>
      <c r="I26" s="1">
        <v>242</v>
      </c>
      <c r="J26" s="1">
        <v>5</v>
      </c>
      <c r="K26" s="1">
        <v>237</v>
      </c>
      <c r="L26" s="1">
        <v>2</v>
      </c>
      <c r="M26" s="1">
        <v>234</v>
      </c>
      <c r="N26" s="1">
        <v>1</v>
      </c>
      <c r="O26" s="1">
        <v>240</v>
      </c>
      <c r="P26" s="1">
        <v>5</v>
      </c>
      <c r="Q26" s="1">
        <v>237</v>
      </c>
      <c r="R26" s="1">
        <v>2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9">
        <f>SUM(C26,E26,G26,I26,K26,M26,O26,Q26,S26,U26,W26,Y26,AA26,AC26,AE26,AG26,AI26,AK26,AM26,AO26,AQ26,AS26,AU26,AW26)/COUNTIF(C26:AX26,"&gt;50")</f>
        <v>237.125</v>
      </c>
      <c r="AZ26" s="4" t="s">
        <v>15</v>
      </c>
      <c r="BA26" s="7" t="s">
        <v>15</v>
      </c>
    </row>
    <row r="27" spans="1:53" ht="15" customHeight="1" x14ac:dyDescent="0.25">
      <c r="A27" s="1" t="s">
        <v>20</v>
      </c>
      <c r="B27" s="1" t="s">
        <v>14</v>
      </c>
      <c r="C27" s="1">
        <v>238</v>
      </c>
      <c r="D27" s="1">
        <v>4</v>
      </c>
      <c r="E27" s="1">
        <v>227</v>
      </c>
      <c r="F27" s="1">
        <v>1</v>
      </c>
      <c r="G27" s="1">
        <v>0</v>
      </c>
      <c r="H27" s="1">
        <v>0</v>
      </c>
      <c r="I27" s="1">
        <v>0</v>
      </c>
      <c r="J27" s="1">
        <v>0</v>
      </c>
      <c r="K27" s="1">
        <v>233</v>
      </c>
      <c r="L27" s="1">
        <v>4</v>
      </c>
      <c r="M27" s="1">
        <v>222</v>
      </c>
      <c r="N27" s="1">
        <v>1</v>
      </c>
      <c r="O27" s="1">
        <v>229</v>
      </c>
      <c r="P27" s="1">
        <v>3</v>
      </c>
      <c r="Q27" s="1">
        <v>226</v>
      </c>
      <c r="R27" s="1">
        <v>1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9">
        <f>SUM(C27,E27,G27,I27,K27,M27,O27,Q27,S27,U27,W27,Y27,AA27,AC27,AE27,AG27,AI27,AK27,AM27,AO27,AQ27,AS27,AU27,AW27)/COUNTIF(C27:AX27,"&gt;50")</f>
        <v>229.16666666666666</v>
      </c>
      <c r="AZ27" s="4" t="s">
        <v>15</v>
      </c>
      <c r="BA27" s="7" t="s">
        <v>15</v>
      </c>
    </row>
    <row r="28" spans="1:53" ht="15" customHeight="1" x14ac:dyDescent="0.25">
      <c r="A28" s="1" t="s">
        <v>50</v>
      </c>
      <c r="B28" s="1" t="s">
        <v>14</v>
      </c>
      <c r="C28" s="1">
        <v>0</v>
      </c>
      <c r="D28" s="1">
        <v>0</v>
      </c>
      <c r="E28" s="1">
        <v>0</v>
      </c>
      <c r="F28" s="1">
        <v>0</v>
      </c>
      <c r="G28" s="1">
        <v>236</v>
      </c>
      <c r="H28" s="1">
        <v>3</v>
      </c>
      <c r="I28" s="1">
        <v>240</v>
      </c>
      <c r="J28" s="1">
        <v>3</v>
      </c>
      <c r="K28" s="1">
        <v>228</v>
      </c>
      <c r="L28" s="1">
        <v>2</v>
      </c>
      <c r="M28" s="1">
        <v>223</v>
      </c>
      <c r="N28" s="1">
        <v>1</v>
      </c>
      <c r="O28" s="1">
        <v>228</v>
      </c>
      <c r="P28" s="1">
        <v>1</v>
      </c>
      <c r="Q28" s="1">
        <v>223</v>
      </c>
      <c r="R28" s="1">
        <v>4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9">
        <f>SUM(C28,E28,G28,I28,K28,M28,O28,Q28,S28,U28,W28,Y28,AA28,AC28,AE28,AG28,AI28,AK28,AM28,AO28,AQ28,AS28,AU28,AW28)/COUNTIF(C28:AX28,"&gt;50")</f>
        <v>229.66666666666666</v>
      </c>
      <c r="AZ28" s="4" t="s">
        <v>15</v>
      </c>
      <c r="BA28" s="7" t="s">
        <v>15</v>
      </c>
    </row>
    <row r="29" spans="1:53" ht="15" customHeight="1" x14ac:dyDescent="0.25">
      <c r="A29" s="1" t="s">
        <v>65</v>
      </c>
      <c r="B29" s="1" t="s">
        <v>14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225</v>
      </c>
      <c r="L29" s="1">
        <v>2</v>
      </c>
      <c r="M29" s="1">
        <v>224</v>
      </c>
      <c r="N29" s="1">
        <v>0</v>
      </c>
      <c r="O29" s="1">
        <v>244</v>
      </c>
      <c r="P29" s="1">
        <v>7</v>
      </c>
      <c r="Q29" s="1">
        <v>234</v>
      </c>
      <c r="R29" s="1">
        <v>3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9">
        <f>SUM(C29,E29,G29,I29,K29,M29,O29,Q29,S29,U29,W29,Y29,AA29,AC29,AE29,AG29,AI29,AK29,AM29,AO29,AQ29,AS29,AU29,AW29)/COUNTIF(C29:AX29,"&gt;50")</f>
        <v>231.75</v>
      </c>
      <c r="AZ29" s="4" t="s">
        <v>15</v>
      </c>
      <c r="BA29" s="7" t="s">
        <v>15</v>
      </c>
    </row>
    <row r="30" spans="1:53" ht="15" customHeight="1" x14ac:dyDescent="0.25">
      <c r="A30" s="1" t="s">
        <v>24</v>
      </c>
      <c r="B30" s="1" t="s">
        <v>14</v>
      </c>
      <c r="C30" s="1">
        <v>234</v>
      </c>
      <c r="D30" s="1">
        <v>2</v>
      </c>
      <c r="E30" s="1">
        <v>235</v>
      </c>
      <c r="F30" s="1">
        <v>3</v>
      </c>
      <c r="G30" s="1">
        <v>224</v>
      </c>
      <c r="H30" s="1">
        <v>3</v>
      </c>
      <c r="I30" s="1">
        <v>231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227</v>
      </c>
      <c r="P30" s="1">
        <v>0</v>
      </c>
      <c r="Q30" s="1">
        <v>219</v>
      </c>
      <c r="R30" s="1">
        <v>2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9">
        <f>SUM(C30,E30,G30,I30,K30,M30,O30,Q30,S30,U30,W30,Y30,AA30,AC30,AE30,AG30,AI30,AK30,AM30,AO30,AQ30,AS30,AU30,AW30)/COUNTIF(C30:AX30,"&gt;50")</f>
        <v>228.33333333333334</v>
      </c>
      <c r="AZ30" s="4" t="s">
        <v>15</v>
      </c>
      <c r="BA30" s="7" t="s">
        <v>15</v>
      </c>
    </row>
    <row r="31" spans="1:53" ht="15" customHeight="1" x14ac:dyDescent="0.25">
      <c r="A31" s="1" t="s">
        <v>27</v>
      </c>
      <c r="B31" s="1" t="s">
        <v>14</v>
      </c>
      <c r="C31" s="1">
        <v>235</v>
      </c>
      <c r="D31" s="1">
        <v>3</v>
      </c>
      <c r="E31" s="1">
        <v>242</v>
      </c>
      <c r="F31" s="1">
        <v>0</v>
      </c>
      <c r="G31" s="1">
        <v>230</v>
      </c>
      <c r="H31" s="1">
        <v>4</v>
      </c>
      <c r="I31" s="1">
        <v>233</v>
      </c>
      <c r="J31" s="1">
        <v>2</v>
      </c>
      <c r="K31" s="1">
        <v>236</v>
      </c>
      <c r="L31" s="1">
        <v>3</v>
      </c>
      <c r="M31" s="1">
        <v>226</v>
      </c>
      <c r="N31" s="1">
        <v>2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9">
        <f t="shared" si="0"/>
        <v>233.66666666666666</v>
      </c>
      <c r="AZ31" s="4" t="s">
        <v>15</v>
      </c>
      <c r="BA31" s="7" t="s">
        <v>15</v>
      </c>
    </row>
    <row r="32" spans="1:53" ht="15" customHeight="1" x14ac:dyDescent="0.25">
      <c r="A32" s="1" t="s">
        <v>43</v>
      </c>
      <c r="B32" s="1" t="s">
        <v>14</v>
      </c>
      <c r="C32" s="1">
        <v>0</v>
      </c>
      <c r="D32" s="1">
        <v>0</v>
      </c>
      <c r="E32" s="1">
        <v>0</v>
      </c>
      <c r="F32" s="1">
        <v>0</v>
      </c>
      <c r="G32" s="1">
        <v>235</v>
      </c>
      <c r="H32" s="1">
        <v>1</v>
      </c>
      <c r="I32" s="1">
        <v>236</v>
      </c>
      <c r="J32" s="1">
        <v>1</v>
      </c>
      <c r="K32" s="1">
        <v>232</v>
      </c>
      <c r="L32" s="1">
        <v>1</v>
      </c>
      <c r="M32" s="1">
        <v>232</v>
      </c>
      <c r="N32" s="1">
        <v>1</v>
      </c>
      <c r="O32" s="1">
        <v>208</v>
      </c>
      <c r="P32" s="1">
        <v>1</v>
      </c>
      <c r="Q32" s="1">
        <v>235</v>
      </c>
      <c r="R32" s="1">
        <v>3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9">
        <f>SUM(C32,E32,G32,I32,K32,M32,O32,Q32,S32,U32,W32,Y32,AA32,AC32,AE32,AG32,AI32,AK32,AM32,AO32,AQ32,AS32,AU32,AW32)/COUNTIF(C32:AX32,"&gt;50")</f>
        <v>229.66666666666666</v>
      </c>
      <c r="AZ32" s="4" t="s">
        <v>15</v>
      </c>
      <c r="BA32" s="7" t="s">
        <v>15</v>
      </c>
    </row>
    <row r="33" spans="1:53" ht="15" customHeight="1" x14ac:dyDescent="0.25">
      <c r="A33" s="1" t="s">
        <v>23</v>
      </c>
      <c r="B33" s="1" t="s">
        <v>14</v>
      </c>
      <c r="C33" s="1">
        <v>238</v>
      </c>
      <c r="D33" s="1">
        <v>2</v>
      </c>
      <c r="E33" s="1">
        <v>235</v>
      </c>
      <c r="F33" s="1">
        <v>3</v>
      </c>
      <c r="G33" s="1">
        <v>228</v>
      </c>
      <c r="H33" s="1">
        <v>3</v>
      </c>
      <c r="I33" s="1">
        <v>244</v>
      </c>
      <c r="J33" s="1">
        <v>3</v>
      </c>
      <c r="K33" s="1">
        <v>237</v>
      </c>
      <c r="L33" s="1">
        <v>3</v>
      </c>
      <c r="M33" s="1">
        <v>242</v>
      </c>
      <c r="N33" s="1">
        <v>1</v>
      </c>
      <c r="O33" s="1">
        <v>239</v>
      </c>
      <c r="P33" s="1">
        <v>6</v>
      </c>
      <c r="Q33" s="1">
        <v>240</v>
      </c>
      <c r="R33" s="1">
        <v>7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9">
        <f t="shared" si="0"/>
        <v>237.875</v>
      </c>
      <c r="AZ33" s="4" t="s">
        <v>15</v>
      </c>
      <c r="BA33" s="7" t="s">
        <v>15</v>
      </c>
    </row>
    <row r="34" spans="1:53" ht="15" customHeight="1" x14ac:dyDescent="0.25">
      <c r="A34" s="1" t="s">
        <v>25</v>
      </c>
      <c r="B34" s="1" t="s">
        <v>14</v>
      </c>
      <c r="C34" s="1">
        <v>231</v>
      </c>
      <c r="D34" s="1">
        <v>0</v>
      </c>
      <c r="E34" s="1">
        <v>232</v>
      </c>
      <c r="F34" s="1">
        <v>1</v>
      </c>
      <c r="G34" s="1">
        <v>226</v>
      </c>
      <c r="H34" s="1">
        <v>2</v>
      </c>
      <c r="I34" s="1">
        <v>226</v>
      </c>
      <c r="J34" s="1">
        <v>2</v>
      </c>
      <c r="K34" s="1">
        <v>232</v>
      </c>
      <c r="L34" s="1">
        <v>0</v>
      </c>
      <c r="M34" s="1">
        <v>236</v>
      </c>
      <c r="N34" s="1">
        <v>1</v>
      </c>
      <c r="O34" s="1">
        <v>233</v>
      </c>
      <c r="P34" s="1">
        <v>4</v>
      </c>
      <c r="Q34" s="1">
        <v>225</v>
      </c>
      <c r="R34" s="1">
        <v>1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9">
        <f>SUM(C34,E34,G34,I34,K34,M34,O34,Q34,S34,U34,W34,Y34,AA34,AC34,AE34,AG34,AI34,AK34,AM34,AO34,AQ34,AS34,AU34,AW34)/COUNTIF(C34:AX34,"&gt;50")</f>
        <v>230.125</v>
      </c>
      <c r="AZ34" s="4" t="s">
        <v>15</v>
      </c>
      <c r="BA34" s="7" t="s">
        <v>15</v>
      </c>
    </row>
    <row r="35" spans="1:53" ht="15" customHeight="1" x14ac:dyDescent="0.25">
      <c r="A35" s="1" t="s">
        <v>42</v>
      </c>
      <c r="B35" s="1" t="s">
        <v>14</v>
      </c>
      <c r="C35" s="1">
        <v>240</v>
      </c>
      <c r="D35" s="1">
        <v>3</v>
      </c>
      <c r="E35" s="1">
        <v>237</v>
      </c>
      <c r="F35" s="1">
        <v>2</v>
      </c>
      <c r="G35" s="1">
        <v>216</v>
      </c>
      <c r="H35" s="1">
        <v>2</v>
      </c>
      <c r="I35" s="1">
        <v>0</v>
      </c>
      <c r="J35" s="1">
        <v>0</v>
      </c>
      <c r="K35" s="1">
        <v>235</v>
      </c>
      <c r="L35" s="1">
        <v>2</v>
      </c>
      <c r="M35" s="1">
        <v>228</v>
      </c>
      <c r="N35" s="1">
        <v>1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9">
        <f>SUM(C35,E35,G35,I35,K35,M35,O35,Q35,S35,U35,W35,Y35,AA35,AC35,AE35,AG35,AI35,AK35,AM35,AO35,AQ35,AS35,AU35,AW35)/COUNTIF(C35:AX35,"&gt;50")</f>
        <v>231.2</v>
      </c>
      <c r="AZ35" s="4" t="s">
        <v>15</v>
      </c>
      <c r="BA35" s="7" t="s">
        <v>15</v>
      </c>
    </row>
    <row r="36" spans="1:53" ht="15" customHeight="1" x14ac:dyDescent="0.25">
      <c r="A36" s="1" t="s">
        <v>49</v>
      </c>
      <c r="B36" s="1" t="s">
        <v>14</v>
      </c>
      <c r="C36" s="1">
        <v>0</v>
      </c>
      <c r="D36" s="1">
        <v>0</v>
      </c>
      <c r="E36" s="1">
        <v>0</v>
      </c>
      <c r="F36" s="1">
        <v>0</v>
      </c>
      <c r="G36" s="1">
        <v>239</v>
      </c>
      <c r="H36" s="1">
        <v>3</v>
      </c>
      <c r="I36" s="1">
        <v>235</v>
      </c>
      <c r="J36" s="1">
        <v>7</v>
      </c>
      <c r="K36" s="1">
        <v>240</v>
      </c>
      <c r="L36" s="1">
        <v>1</v>
      </c>
      <c r="M36" s="1">
        <v>239</v>
      </c>
      <c r="N36" s="1">
        <v>1</v>
      </c>
      <c r="O36" s="1">
        <v>242</v>
      </c>
      <c r="P36" s="1">
        <v>2</v>
      </c>
      <c r="Q36" s="1">
        <v>247</v>
      </c>
      <c r="R36" s="1">
        <v>2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9">
        <f>SUM(C36,E36,G36,I36,K36,M36,O36,Q36,S36,U36,W36,Y36,AA36,AC36,AE36,AG36,AI36,AK36,AM36,AO36,AQ36,AS36,AU36,AW36)/COUNTIF(C36:AX36,"&gt;50")</f>
        <v>240.33333333333334</v>
      </c>
      <c r="AZ36" s="4" t="s">
        <v>15</v>
      </c>
      <c r="BA36" s="7" t="s">
        <v>15</v>
      </c>
    </row>
    <row r="37" spans="1:53" ht="15" customHeight="1" x14ac:dyDescent="0.25">
      <c r="A37" s="1" t="s">
        <v>26</v>
      </c>
      <c r="B37" s="1" t="s">
        <v>14</v>
      </c>
      <c r="C37" s="1">
        <v>239</v>
      </c>
      <c r="D37" s="1">
        <v>2</v>
      </c>
      <c r="E37" s="1">
        <v>243</v>
      </c>
      <c r="F37" s="1">
        <v>4</v>
      </c>
      <c r="G37" s="1">
        <v>0</v>
      </c>
      <c r="H37" s="1">
        <v>0</v>
      </c>
      <c r="I37" s="1">
        <v>0</v>
      </c>
      <c r="J37" s="1">
        <v>0</v>
      </c>
      <c r="K37" s="1">
        <v>230</v>
      </c>
      <c r="L37" s="1">
        <v>2</v>
      </c>
      <c r="M37" s="1">
        <v>232</v>
      </c>
      <c r="N37" s="1">
        <v>1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9">
        <f t="shared" ref="AY37:AY38" si="5">SUM(C37,E37,G37,I37,K37,M37,O37,Q37,S37,U37,W37,Y37,AA37,AC37,AE37,AG37,AI37,AK37,AM37,AO37,AQ37,AS37,AU37,AW37)/COUNTIF(C37:AX37,"&gt;50")</f>
        <v>236</v>
      </c>
      <c r="AZ37" s="4" t="s">
        <v>15</v>
      </c>
      <c r="BA37" s="6">
        <f t="shared" ref="BA37" si="6">SUM(D37,F37,H37,J37,L37,N37,P37,R37,T37,V37,X37,Z37,AB37,AD37,AF37,AH37,AJ37,AL37,AN37,AP37,AR37,AT37,AV37,AX37)</f>
        <v>9</v>
      </c>
    </row>
    <row r="38" spans="1:53" ht="15" customHeight="1" x14ac:dyDescent="0.25">
      <c r="A38" s="1" t="s">
        <v>64</v>
      </c>
      <c r="B38" s="1" t="s">
        <v>14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221</v>
      </c>
      <c r="L38" s="1">
        <v>2</v>
      </c>
      <c r="M38" s="1">
        <v>232</v>
      </c>
      <c r="N38" s="1">
        <v>2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9">
        <f t="shared" si="5"/>
        <v>226.5</v>
      </c>
      <c r="AZ38" s="4" t="s">
        <v>15</v>
      </c>
      <c r="BA38" s="7" t="s">
        <v>15</v>
      </c>
    </row>
    <row r="39" spans="1:53" ht="15" customHeight="1" x14ac:dyDescent="0.25">
      <c r="A39" s="1"/>
      <c r="B39" s="1" t="s">
        <v>14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9"/>
      <c r="AZ39" s="4"/>
      <c r="BA39" s="7" t="s">
        <v>15</v>
      </c>
    </row>
    <row r="40" spans="1:53" ht="15" customHeight="1" x14ac:dyDescent="0.25">
      <c r="A40" s="1"/>
      <c r="B40" s="1" t="s">
        <v>14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9"/>
      <c r="AZ40" s="4"/>
      <c r="BA40" s="7" t="s">
        <v>15</v>
      </c>
    </row>
    <row r="41" spans="1:53" ht="15" customHeight="1" x14ac:dyDescent="0.25">
      <c r="A41" s="1"/>
      <c r="B41" s="1" t="s">
        <v>14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9"/>
      <c r="AZ41" s="4"/>
      <c r="BA41" s="7" t="s">
        <v>15</v>
      </c>
    </row>
    <row r="42" spans="1:5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9"/>
      <c r="AZ42" s="4"/>
      <c r="BA42" s="7"/>
    </row>
    <row r="43" spans="1:53" ht="15" customHeight="1" x14ac:dyDescent="0.25">
      <c r="A43" s="1" t="s">
        <v>68</v>
      </c>
      <c r="B43" s="1" t="s">
        <v>13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227</v>
      </c>
      <c r="P43" s="1">
        <v>0</v>
      </c>
      <c r="Q43" s="1">
        <v>224</v>
      </c>
      <c r="R43" s="1">
        <v>4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9">
        <f>SUM(C43,E43,G43,I43,K43,M43,O43,Q43,S43,U43,W43,Y43,AA43,AC43,AE43,AG43,AI43,AK43,AM43,AO43,AQ43,AS43,AU43,AW43)/COUNTIF(C43:AX43,"&gt;50")</f>
        <v>225.5</v>
      </c>
      <c r="AZ43" s="4" t="s">
        <v>15</v>
      </c>
      <c r="BA43" s="7" t="s">
        <v>15</v>
      </c>
    </row>
    <row r="44" spans="1:53" ht="15" customHeight="1" x14ac:dyDescent="0.25">
      <c r="A44" s="1" t="s">
        <v>38</v>
      </c>
      <c r="B44" s="1" t="s">
        <v>13</v>
      </c>
      <c r="C44" s="1">
        <v>233</v>
      </c>
      <c r="D44" s="1">
        <v>3</v>
      </c>
      <c r="E44" s="1">
        <v>222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228</v>
      </c>
      <c r="L44" s="1">
        <v>1</v>
      </c>
      <c r="M44" s="1">
        <v>226</v>
      </c>
      <c r="N44" s="1">
        <v>1</v>
      </c>
      <c r="O44" s="1">
        <v>231</v>
      </c>
      <c r="P44" s="1">
        <v>2</v>
      </c>
      <c r="Q44" s="1">
        <v>220</v>
      </c>
      <c r="R44" s="1">
        <v>2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9">
        <f>SUM(C44,E44,G44,I44,K44,M44,O44,Q44,S44,U44,W44,Y44,AA44,AC44,AE44,AG44,AI44,AK44,AM44,AO44,AQ44,AS44,AU44,AW44)/COUNTIF(C44:AX44,"&gt;50")</f>
        <v>226.66666666666666</v>
      </c>
      <c r="AZ44" s="4" t="s">
        <v>15</v>
      </c>
      <c r="BA44" s="7" t="s">
        <v>15</v>
      </c>
    </row>
    <row r="45" spans="1:53" ht="15" customHeight="1" x14ac:dyDescent="0.25">
      <c r="A45" s="1" t="s">
        <v>34</v>
      </c>
      <c r="B45" s="1" t="s">
        <v>13</v>
      </c>
      <c r="C45" s="1">
        <v>226</v>
      </c>
      <c r="D45" s="1">
        <v>2</v>
      </c>
      <c r="E45" s="1">
        <v>236</v>
      </c>
      <c r="F45" s="1">
        <v>2</v>
      </c>
      <c r="G45" s="1">
        <v>220</v>
      </c>
      <c r="H45" s="1">
        <v>2</v>
      </c>
      <c r="I45" s="1">
        <v>227</v>
      </c>
      <c r="J45" s="1">
        <v>3</v>
      </c>
      <c r="K45" s="1">
        <v>218</v>
      </c>
      <c r="L45" s="1">
        <v>1</v>
      </c>
      <c r="M45" s="1">
        <v>218</v>
      </c>
      <c r="N45" s="1">
        <v>1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9">
        <f>SUM(C45,E45,G45,I45,K45,M45,O45,Q45,S45,U45,W45,Y45,AA45,AC45,AE45,AG45,AI45,AK45,AM45,AO45,AQ45,AS45,AU45,AW45)/COUNTIF(C45:AX45,"&gt;50")</f>
        <v>224.16666666666666</v>
      </c>
      <c r="AZ45" s="4" t="s">
        <v>15</v>
      </c>
      <c r="BA45" s="7" t="s">
        <v>15</v>
      </c>
    </row>
    <row r="46" spans="1:53" ht="15" customHeight="1" x14ac:dyDescent="0.25">
      <c r="A46" s="1" t="s">
        <v>45</v>
      </c>
      <c r="B46" s="1" t="s">
        <v>13</v>
      </c>
      <c r="C46" s="1">
        <v>0</v>
      </c>
      <c r="D46" s="1">
        <v>0</v>
      </c>
      <c r="E46" s="1">
        <v>0</v>
      </c>
      <c r="F46" s="1">
        <v>0</v>
      </c>
      <c r="G46" s="1">
        <v>229</v>
      </c>
      <c r="H46" s="1">
        <v>4</v>
      </c>
      <c r="I46" s="1">
        <v>213</v>
      </c>
      <c r="J46" s="1">
        <v>1</v>
      </c>
      <c r="K46" s="1">
        <v>225</v>
      </c>
      <c r="L46" s="1">
        <v>2</v>
      </c>
      <c r="M46" s="1">
        <v>224</v>
      </c>
      <c r="N46" s="1">
        <v>1</v>
      </c>
      <c r="O46" s="1">
        <v>226</v>
      </c>
      <c r="P46" s="1">
        <v>2</v>
      </c>
      <c r="Q46" s="1">
        <v>216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9">
        <f>SUM(C46,E46,G46,I46,K46,M46,O46,Q46,S46,U46,W46,Y46,AA46,AC46,AE46,AG46,AI46,AK46,AM46,AO46,AQ46,AS46,AU46,AW46)/COUNTIF(C46:AX46,"&gt;50")</f>
        <v>222.16666666666666</v>
      </c>
      <c r="AZ46" s="4" t="s">
        <v>15</v>
      </c>
      <c r="BA46" s="7" t="s">
        <v>15</v>
      </c>
    </row>
    <row r="47" spans="1:53" ht="15" customHeight="1" x14ac:dyDescent="0.25">
      <c r="A47" s="1" t="s">
        <v>35</v>
      </c>
      <c r="B47" s="1" t="s">
        <v>13</v>
      </c>
      <c r="C47" s="1">
        <v>214</v>
      </c>
      <c r="D47" s="1">
        <v>2</v>
      </c>
      <c r="E47" s="1">
        <v>222</v>
      </c>
      <c r="F47" s="1">
        <v>5</v>
      </c>
      <c r="G47" s="1">
        <v>221</v>
      </c>
      <c r="H47" s="1">
        <v>2</v>
      </c>
      <c r="I47" s="1">
        <v>230</v>
      </c>
      <c r="J47" s="1">
        <v>3</v>
      </c>
      <c r="K47" s="1">
        <v>229</v>
      </c>
      <c r="L47" s="1">
        <v>1</v>
      </c>
      <c r="M47" s="1">
        <v>232</v>
      </c>
      <c r="N47" s="1">
        <v>2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9">
        <f t="shared" ref="AY47:AY49" si="7">SUM(C47,E47,G47,I47,K47,M47,O47,Q47,S47,U47,W47,Y47,AA47,AC47,AE47,AG47,AI47,AK47,AM47,AO47,AQ47,AS47,AU47,AW47)/COUNTIF(C47:AX47,"&gt;50")</f>
        <v>224.66666666666666</v>
      </c>
      <c r="AZ47" s="4" t="s">
        <v>15</v>
      </c>
      <c r="BA47" s="7" t="s">
        <v>15</v>
      </c>
    </row>
    <row r="48" spans="1:53" ht="15" customHeight="1" x14ac:dyDescent="0.25">
      <c r="A48" s="1" t="s">
        <v>37</v>
      </c>
      <c r="B48" s="1" t="s">
        <v>13</v>
      </c>
      <c r="C48" s="1">
        <v>226</v>
      </c>
      <c r="D48" s="1">
        <v>2</v>
      </c>
      <c r="E48" s="1">
        <v>226</v>
      </c>
      <c r="F48" s="1">
        <v>4</v>
      </c>
      <c r="G48" s="1">
        <v>234</v>
      </c>
      <c r="H48" s="1">
        <v>2</v>
      </c>
      <c r="I48" s="1">
        <v>221</v>
      </c>
      <c r="J48" s="1">
        <v>0</v>
      </c>
      <c r="K48" s="1">
        <v>227</v>
      </c>
      <c r="L48" s="1">
        <v>0</v>
      </c>
      <c r="M48" s="1">
        <v>223</v>
      </c>
      <c r="N48" s="1">
        <v>3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9">
        <f>SUM(C48,E48,G48,I48,K48,M48,O48,Q48,S48,U48,W48,Y48,AA48,AC48,AE48,AG48,AI48,AK48,AM48,AO48,AQ48,AS48,AU48,AW48)/COUNTIF(C48:AX48,"&gt;50")</f>
        <v>226.16666666666666</v>
      </c>
      <c r="AZ48" s="4" t="s">
        <v>15</v>
      </c>
      <c r="BA48" s="7" t="s">
        <v>15</v>
      </c>
    </row>
    <row r="49" spans="1:53" ht="15" customHeight="1" x14ac:dyDescent="0.25">
      <c r="A49" s="1" t="s">
        <v>36</v>
      </c>
      <c r="B49" s="1" t="s">
        <v>13</v>
      </c>
      <c r="C49" s="1">
        <v>233</v>
      </c>
      <c r="D49" s="1">
        <v>1</v>
      </c>
      <c r="E49" s="1">
        <v>223</v>
      </c>
      <c r="F49" s="1">
        <v>2</v>
      </c>
      <c r="G49" s="1">
        <v>0</v>
      </c>
      <c r="H49" s="1">
        <v>0</v>
      </c>
      <c r="I49" s="1">
        <v>0</v>
      </c>
      <c r="J49" s="1">
        <v>0</v>
      </c>
      <c r="K49" s="1">
        <v>215</v>
      </c>
      <c r="L49" s="1">
        <v>1</v>
      </c>
      <c r="M49" s="1">
        <v>222</v>
      </c>
      <c r="N49" s="1">
        <v>2</v>
      </c>
      <c r="O49" s="1">
        <v>223</v>
      </c>
      <c r="P49" s="1">
        <v>1</v>
      </c>
      <c r="Q49" s="1">
        <v>210</v>
      </c>
      <c r="R49" s="1">
        <v>1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9">
        <f t="shared" si="7"/>
        <v>221</v>
      </c>
      <c r="AZ49" s="4" t="s">
        <v>15</v>
      </c>
      <c r="BA49" s="7" t="s">
        <v>15</v>
      </c>
    </row>
    <row r="50" spans="1:53" ht="15" customHeight="1" x14ac:dyDescent="0.25">
      <c r="A50" s="1" t="s">
        <v>41</v>
      </c>
      <c r="B50" s="1" t="s">
        <v>13</v>
      </c>
      <c r="C50" s="1">
        <v>225</v>
      </c>
      <c r="D50" s="1">
        <v>2</v>
      </c>
      <c r="E50" s="1">
        <v>218</v>
      </c>
      <c r="F50" s="1">
        <v>0</v>
      </c>
      <c r="G50" s="1">
        <v>225</v>
      </c>
      <c r="H50" s="1">
        <v>4</v>
      </c>
      <c r="I50" s="1">
        <v>233</v>
      </c>
      <c r="J50" s="1">
        <v>2</v>
      </c>
      <c r="K50" s="1">
        <v>212</v>
      </c>
      <c r="L50" s="1">
        <v>1</v>
      </c>
      <c r="M50" s="1">
        <v>208</v>
      </c>
      <c r="N50" s="1">
        <v>1</v>
      </c>
      <c r="O50" s="1">
        <v>215</v>
      </c>
      <c r="P50" s="1">
        <v>0</v>
      </c>
      <c r="Q50" s="1">
        <v>224</v>
      </c>
      <c r="R50" s="1">
        <v>2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9">
        <f>SUM(C50,E50,G50,I50,K50,M50,O50,Q50,S50,U50,W50,Y50,AA50,AC50,AE50,AG50,AI50,AK50,AM50,AO50,AQ50,AS50,AU50,AW50)/COUNTIF(C50:AX50,"&gt;50")</f>
        <v>220</v>
      </c>
      <c r="AZ50" s="4" t="s">
        <v>15</v>
      </c>
      <c r="BA50" s="7" t="s">
        <v>15</v>
      </c>
    </row>
    <row r="51" spans="1:53" ht="15" customHeight="1" x14ac:dyDescent="0.25">
      <c r="A51" s="1"/>
      <c r="B51" s="1" t="s">
        <v>13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9"/>
      <c r="AZ51" s="4"/>
      <c r="BA51" s="7" t="s">
        <v>15</v>
      </c>
    </row>
    <row r="52" spans="1:53" ht="15" customHeight="1" x14ac:dyDescent="0.25">
      <c r="A52" s="1"/>
      <c r="B52" s="1" t="s">
        <v>13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9"/>
      <c r="AZ52" s="4"/>
      <c r="BA52" s="7" t="s">
        <v>15</v>
      </c>
    </row>
    <row r="53" spans="1:53" ht="15" customHeight="1" x14ac:dyDescent="0.25">
      <c r="A53" s="1"/>
      <c r="B53" s="1" t="s">
        <v>13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9"/>
      <c r="AZ53" s="4"/>
      <c r="BA53" s="7" t="s">
        <v>15</v>
      </c>
    </row>
    <row r="54" spans="1:53" ht="15" customHeight="1" x14ac:dyDescent="0.25">
      <c r="A54" s="1"/>
      <c r="B54" s="1" t="s">
        <v>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9"/>
      <c r="AZ54" s="4"/>
      <c r="BA54" s="7" t="s">
        <v>15</v>
      </c>
    </row>
    <row r="55" spans="1:5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9"/>
      <c r="AZ55" s="4"/>
      <c r="BA55" s="7"/>
    </row>
    <row r="59" spans="1:53" ht="15" customHeight="1" x14ac:dyDescent="0.25">
      <c r="A59" s="1" t="s">
        <v>44</v>
      </c>
      <c r="B59" s="1" t="s">
        <v>22</v>
      </c>
      <c r="C59" s="1">
        <v>0</v>
      </c>
      <c r="D59" s="1">
        <v>0</v>
      </c>
      <c r="E59" s="1">
        <v>0</v>
      </c>
      <c r="F59" s="1">
        <v>0</v>
      </c>
      <c r="G59" s="1">
        <v>223</v>
      </c>
      <c r="H59" s="1">
        <v>2</v>
      </c>
      <c r="I59" s="1">
        <v>216</v>
      </c>
      <c r="J59" s="1">
        <v>3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9">
        <f t="shared" ref="AY59:AY60" si="8">SUM(C59,E59,G59,I59,K59,M59,O59,Q59,S59,U59,W59,Y59,AA59,AC59,AE59,AG59,AI59,AK59,AM59,AO59,AQ59,AS59,AU59,AW59)/COUNTIF(C59:AX59,"&gt;50")</f>
        <v>219.5</v>
      </c>
      <c r="AZ59" s="4" t="s">
        <v>15</v>
      </c>
      <c r="BA59" s="7" t="s">
        <v>15</v>
      </c>
    </row>
    <row r="60" spans="1:53" ht="15" customHeight="1" x14ac:dyDescent="0.25">
      <c r="A60" s="1" t="s">
        <v>69</v>
      </c>
      <c r="B60" s="1" t="s">
        <v>22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226</v>
      </c>
      <c r="P60" s="1">
        <v>2</v>
      </c>
      <c r="Q60" s="1">
        <v>220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9">
        <f t="shared" si="8"/>
        <v>223</v>
      </c>
      <c r="AZ60" s="4" t="s">
        <v>15</v>
      </c>
      <c r="BA60" s="7" t="s">
        <v>15</v>
      </c>
    </row>
    <row r="61" spans="1:53" ht="15" customHeight="1" x14ac:dyDescent="0.25">
      <c r="A61" s="1" t="s">
        <v>40</v>
      </c>
      <c r="B61" s="1" t="s">
        <v>22</v>
      </c>
      <c r="C61" s="1">
        <v>205</v>
      </c>
      <c r="D61" s="1">
        <v>0</v>
      </c>
      <c r="E61" s="1">
        <v>216</v>
      </c>
      <c r="F61" s="1">
        <v>4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227</v>
      </c>
      <c r="P61" s="1">
        <v>1</v>
      </c>
      <c r="Q61" s="1">
        <v>207</v>
      </c>
      <c r="R61" s="1">
        <v>1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9">
        <f t="shared" ref="AY61:AY64" si="9">SUM(C61,E61,G61,I61,K61,M61,O61,Q61,S61,U61,W61,Y61,AA61,AC61,AE61,AG61,AI61,AK61,AM61,AO61,AQ61,AS61,AU61,AW61)/COUNTIF(C61:AX61,"&gt;50")</f>
        <v>213.75</v>
      </c>
      <c r="AZ61" s="4" t="s">
        <v>15</v>
      </c>
      <c r="BA61" s="7" t="s">
        <v>15</v>
      </c>
    </row>
    <row r="62" spans="1:53" ht="15" customHeight="1" x14ac:dyDescent="0.25">
      <c r="A62" s="1" t="s">
        <v>46</v>
      </c>
      <c r="B62" s="1" t="s">
        <v>22</v>
      </c>
      <c r="C62" s="1">
        <v>0</v>
      </c>
      <c r="D62" s="1">
        <v>0</v>
      </c>
      <c r="E62" s="1">
        <v>0</v>
      </c>
      <c r="F62" s="1">
        <v>0</v>
      </c>
      <c r="G62" s="1">
        <v>197</v>
      </c>
      <c r="H62" s="1">
        <v>1</v>
      </c>
      <c r="I62" s="1">
        <v>211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9">
        <f t="shared" si="9"/>
        <v>204</v>
      </c>
      <c r="AZ62" s="4" t="s">
        <v>15</v>
      </c>
      <c r="BA62" s="7" t="s">
        <v>15</v>
      </c>
    </row>
    <row r="63" spans="1:53" ht="15" customHeight="1" x14ac:dyDescent="0.25">
      <c r="A63" s="1" t="s">
        <v>47</v>
      </c>
      <c r="B63" s="1" t="s">
        <v>22</v>
      </c>
      <c r="C63" s="1">
        <v>0</v>
      </c>
      <c r="D63" s="1">
        <v>0</v>
      </c>
      <c r="E63" s="1">
        <v>0</v>
      </c>
      <c r="F63" s="1">
        <v>0</v>
      </c>
      <c r="G63" s="1">
        <v>207</v>
      </c>
      <c r="H63" s="1">
        <v>1</v>
      </c>
      <c r="I63" s="1">
        <v>201</v>
      </c>
      <c r="J63" s="1">
        <v>1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9">
        <f t="shared" si="9"/>
        <v>204</v>
      </c>
      <c r="AZ63" s="4" t="s">
        <v>15</v>
      </c>
      <c r="BA63" s="7" t="s">
        <v>15</v>
      </c>
    </row>
    <row r="64" spans="1:53" ht="15" customHeight="1" x14ac:dyDescent="0.25">
      <c r="A64" s="1" t="s">
        <v>48</v>
      </c>
      <c r="B64" s="1" t="s">
        <v>22</v>
      </c>
      <c r="C64" s="1">
        <v>0</v>
      </c>
      <c r="D64" s="1">
        <v>0</v>
      </c>
      <c r="E64" s="1">
        <v>0</v>
      </c>
      <c r="F64" s="1">
        <v>0</v>
      </c>
      <c r="G64" s="1">
        <v>225</v>
      </c>
      <c r="H64" s="1">
        <v>1</v>
      </c>
      <c r="I64" s="1">
        <v>216</v>
      </c>
      <c r="J64" s="1">
        <v>1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9">
        <f t="shared" si="9"/>
        <v>220.5</v>
      </c>
      <c r="AZ64" s="4" t="s">
        <v>15</v>
      </c>
      <c r="BA64" s="7" t="s">
        <v>15</v>
      </c>
    </row>
    <row r="65" spans="1:53" ht="15" customHeight="1" x14ac:dyDescent="0.25">
      <c r="A65" s="1"/>
      <c r="B65" s="1" t="s">
        <v>22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9"/>
      <c r="AZ65" s="4"/>
      <c r="BA65" s="7" t="s">
        <v>15</v>
      </c>
    </row>
    <row r="66" spans="1:53" ht="15" customHeight="1" x14ac:dyDescent="0.25">
      <c r="A66" s="1"/>
      <c r="B66" s="1" t="s">
        <v>22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9"/>
      <c r="AZ66" s="4"/>
      <c r="BA66" s="7" t="s">
        <v>15</v>
      </c>
    </row>
    <row r="67" spans="1:53" ht="15" customHeight="1" x14ac:dyDescent="0.25">
      <c r="A67" s="1"/>
      <c r="B67" s="1" t="s">
        <v>22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9"/>
      <c r="AZ67" s="4"/>
      <c r="BA67" s="7" t="s">
        <v>15</v>
      </c>
    </row>
    <row r="68" spans="1:53" ht="15" customHeight="1" x14ac:dyDescent="0.25">
      <c r="A68" s="1"/>
      <c r="B68" s="1" t="s">
        <v>22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9"/>
      <c r="AZ68" s="4"/>
      <c r="BA68" s="7" t="s">
        <v>15</v>
      </c>
    </row>
    <row r="69" spans="1:53" ht="15" customHeight="1" x14ac:dyDescent="0.25">
      <c r="A69" s="1"/>
      <c r="B69" s="1" t="s">
        <v>22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9"/>
      <c r="AZ69" s="4"/>
      <c r="BA69" s="7" t="s">
        <v>15</v>
      </c>
    </row>
    <row r="70" spans="1:53" ht="15" customHeight="1" x14ac:dyDescent="0.25">
      <c r="A70" s="1"/>
      <c r="B70" s="1" t="s">
        <v>22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9"/>
      <c r="AZ70" s="4"/>
      <c r="BA70" s="7" t="s">
        <v>15</v>
      </c>
    </row>
  </sheetData>
  <autoFilter ref="A3:BA3" xr:uid="{ADEDF485-AB9D-4B10-9E60-BD5FBA986E6C}">
    <sortState xmlns:xlrd2="http://schemas.microsoft.com/office/spreadsheetml/2017/richdata2" ref="A4:BA28">
      <sortCondition ref="A3"/>
    </sortState>
  </autoFilter>
  <mergeCells count="36">
    <mergeCell ref="AW2:AX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U1:AX1"/>
    <mergeCell ref="C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Walker</dc:creator>
  <cp:lastModifiedBy>Matthew Daly</cp:lastModifiedBy>
  <cp:lastPrinted>2021-05-18T16:30:51Z</cp:lastPrinted>
  <dcterms:created xsi:type="dcterms:W3CDTF">2018-10-06T23:38:38Z</dcterms:created>
  <dcterms:modified xsi:type="dcterms:W3CDTF">2026-04-06T02:18:24Z</dcterms:modified>
</cp:coreProperties>
</file>